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activeTab="0"/>
  </bookViews>
  <sheets>
    <sheet name="2016 год" sheetId="1" r:id="rId1"/>
  </sheets>
  <definedNames>
    <definedName name="_xlnm.Print_Titles" localSheetId="0">'2016 год'!$5:$7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<sst xmlns="http://schemas.openxmlformats.org/spreadsheetml/2006/main" count="602" uniqueCount="282">
  <si>
    <t>Информация о присоединении</t>
  </si>
  <si>
    <t>№ договора о технологическом присоединении</t>
  </si>
  <si>
    <t>Дата поступления заявки на технологическое присоединение</t>
  </si>
  <si>
    <t>Дата заключения договора</t>
  </si>
  <si>
    <t>№ п/п</t>
  </si>
  <si>
    <t>Среднее арифметическое значение</t>
  </si>
  <si>
    <t>х</t>
  </si>
  <si>
    <t>ИТОГО:</t>
  </si>
  <si>
    <t xml:space="preserve">Информация о заявителе: </t>
  </si>
  <si>
    <t>Протяженность присоединения, м (расстояние от существующих электрических сетей до границы участка, на котором размещены энергопринимающие устройства заявителя, измеряемое по прямой)</t>
  </si>
  <si>
    <t>Дата направления заявителю в бумажном виде для подписания заполненного и подписанного проекта договора в двух экземплярах и ТУ как неотъемлемого приложения к договору</t>
  </si>
  <si>
    <t>Адрес присоединяемого объекта</t>
  </si>
  <si>
    <t>Наименование юридического лица/ФИО заявителя</t>
  </si>
  <si>
    <t>Дата исполнения обязательств сетевой организацией</t>
  </si>
  <si>
    <t>Дата подписания акта об осуществлении технологического присоединения</t>
  </si>
  <si>
    <t>Объем запрашиваемой максимальной мощности энергопринимающих устройств Заявителя по договорам технологического присоединения (кВт)</t>
  </si>
  <si>
    <t>Объем максимальной мощности энергопринимающих устройств Заявителейв соответствии с актами технологического присоединения (кВт)</t>
  </si>
  <si>
    <t>Выручка сетевой организации от оказания услуг по технологическому присоединению в соответствии с актами выполненных работ, всего  (руб. без НДС)</t>
  </si>
  <si>
    <t>выручка по мероприятиям технологического присоединения (С1), руб. без НДС</t>
  </si>
  <si>
    <t>выручка по строительству объектов электросетевого хозяйства( С2, С3, С4) руб. без НДС</t>
  </si>
  <si>
    <t>в том числе:</t>
  </si>
  <si>
    <t>Выручка сетевой организации от оказания услуг по технологическому присоединению в соответствии с данными бухгалтерского учета (руб. без НДС)</t>
  </si>
  <si>
    <t xml:space="preserve">Фактические расходы на осуществление сетевой организации мероприятий по технологическому присоединению в соответствии с договорами технологического присоединения (руб. без НДС)
(тыс. руб.)
</t>
  </si>
  <si>
    <t>1. Заявители с присоединяемой мощностью - до 15 кВт с учетом особенностей ценообразования, определенных Основами ценообразования (льготная категория заявителей)</t>
  </si>
  <si>
    <t>2. Заявители с присоединяемой мощностью - до 150 кВт (за исключением льготной категории заявителей)</t>
  </si>
  <si>
    <t xml:space="preserve">Срок подключения заявителя с момента подписания договора до выполенния обязательств, дней </t>
  </si>
  <si>
    <t xml:space="preserve">Срок подключения заявителя с момента подачи заявки до выполенния обязательств, дней </t>
  </si>
  <si>
    <t xml:space="preserve">Срок подключения заявителя с момента подачи заявки до подписания акта, дней </t>
  </si>
  <si>
    <t>Количество этапов (процедур) с иной организацией, шт.</t>
  </si>
  <si>
    <t>…</t>
  </si>
  <si>
    <t>18=19+20</t>
  </si>
  <si>
    <t>23</t>
  </si>
  <si>
    <t>22=23+24</t>
  </si>
  <si>
    <t>24</t>
  </si>
  <si>
    <t>Приложение к письму Департамента энергетики и тарифов Ивановской области от _____________________№ исх-________-018/7-07</t>
  </si>
  <si>
    <t>Количество этапов (процедур) с сетевой организацией, шт.</t>
  </si>
  <si>
    <t xml:space="preserve">сумма расходов на  мероприятия технологического присоединения (С1), руб. </t>
  </si>
  <si>
    <t>сумма расходов на строительство объектов электросетевого хозяйства, руб. без НДС</t>
  </si>
  <si>
    <t>ФЛ Николаевна Светлана Валентиновна</t>
  </si>
  <si>
    <t>г. Тейково, ул.1-я Коммсомольская, д.36</t>
  </si>
  <si>
    <t>ПАО "Ростелеком"</t>
  </si>
  <si>
    <t>г. Тейково, п.Нерль, ул. Московская</t>
  </si>
  <si>
    <t>ФЛ Ильичев Олег Борисович</t>
  </si>
  <si>
    <t>г. Тейково, ул.Шибаевская, д.19</t>
  </si>
  <si>
    <t>ФЛ Гундырев Андрей Васильевич</t>
  </si>
  <si>
    <t>г. Тейково, ул. 2 Фрунзенская, д.2</t>
  </si>
  <si>
    <t>ФЛ Засорин Вячеслав Сергеевич</t>
  </si>
  <si>
    <t>г. Тейково, ул. 1-я Молодежная, д.4</t>
  </si>
  <si>
    <t>110/15</t>
  </si>
  <si>
    <t>119/15</t>
  </si>
  <si>
    <t>134/16</t>
  </si>
  <si>
    <t>138/16</t>
  </si>
  <si>
    <t>140/16</t>
  </si>
  <si>
    <t>не более 25 м.</t>
  </si>
  <si>
    <t>ФЛ Климов Олег Арсеньевич</t>
  </si>
  <si>
    <t>г. Тейково, ул. Индустриальная, 13А</t>
  </si>
  <si>
    <t>г. Тейково, ул. Школьный проезд, 5</t>
  </si>
  <si>
    <t>ФЛ Родионова Ирина Геннадьевна</t>
  </si>
  <si>
    <t>г. Тейково, ул.1 Красная, д.98</t>
  </si>
  <si>
    <t>ООО ЗЖБИ</t>
  </si>
  <si>
    <t>г. Тейково, м.Грозилово, д.50 ЖБИ</t>
  </si>
  <si>
    <t xml:space="preserve"> 5/15</t>
  </si>
  <si>
    <t>24/15</t>
  </si>
  <si>
    <t>129/16</t>
  </si>
  <si>
    <t>123/16-в</t>
  </si>
  <si>
    <t>ФЛ Грачева Зинаида Викторовна</t>
  </si>
  <si>
    <t>ООО Интеркомтел</t>
  </si>
  <si>
    <t>ФЛ Аристова Дарья Федоровна</t>
  </si>
  <si>
    <t>ФЛ Юсупов Сергей Алексеевич</t>
  </si>
  <si>
    <t>ФЛ Трепалина Надежда Аркадьевна</t>
  </si>
  <si>
    <t>ФЛ Деева Светлана Владимировна</t>
  </si>
  <si>
    <t>ФЛ Киселев Сергей Леонидович</t>
  </si>
  <si>
    <t>г. Тейково, ул. 1 Красноармейская,33</t>
  </si>
  <si>
    <t>г. Тейково, ул. 3-я Заречная, д.63</t>
  </si>
  <si>
    <t>г. Тейково, ул.Кооперативная, 24</t>
  </si>
  <si>
    <t>г.Тейково, ул.1 Красноармейская, 27</t>
  </si>
  <si>
    <t>г.Тейково, ул.Сергеевская,1</t>
  </si>
  <si>
    <t>г.Тейково, ул. 1 Красноармейская, 61</t>
  </si>
  <si>
    <t>г.Тейково, ул. 1-я Красная, д.12А</t>
  </si>
  <si>
    <t>Тейковский р-н, п.Нерль, ул. Красный октябрь, д.8</t>
  </si>
  <si>
    <t>г. Тейково, ул.1-я Полевая, д.12</t>
  </si>
  <si>
    <t>г. Тейково, ул.Спортивная, д.10</t>
  </si>
  <si>
    <t>133/16</t>
  </si>
  <si>
    <t>139/16</t>
  </si>
  <si>
    <t>144/16</t>
  </si>
  <si>
    <t>146/16</t>
  </si>
  <si>
    <t>152/16</t>
  </si>
  <si>
    <t>156/16</t>
  </si>
  <si>
    <t>158/16</t>
  </si>
  <si>
    <t>159/16</t>
  </si>
  <si>
    <t>162/16</t>
  </si>
  <si>
    <t>163/16</t>
  </si>
  <si>
    <t>ООО Градстрой</t>
  </si>
  <si>
    <t>ООО "РосГаз"</t>
  </si>
  <si>
    <t xml:space="preserve">г. Тейково, пл. Ленина, западнее д.2 </t>
  </si>
  <si>
    <t>Тейковского р-на, Ивановской обл., в близи д.Грозилово</t>
  </si>
  <si>
    <t>145/16</t>
  </si>
  <si>
    <t>77/15</t>
  </si>
  <si>
    <t>ФЛ Комаров Андрей Владимирович</t>
  </si>
  <si>
    <t>г.Тейково, ул. К.Маркса, д.43</t>
  </si>
  <si>
    <t>114/15</t>
  </si>
  <si>
    <t>ФЛ Котов Максим Леонидович</t>
  </si>
  <si>
    <t>г. Тейково, ул. 2-я Заречная, д.12</t>
  </si>
  <si>
    <t>122/15</t>
  </si>
  <si>
    <t>Составил: _______________________________ Распутина О.Е.</t>
  </si>
  <si>
    <t>г. Тейково, ул. Октябрьский проезд, д.4 стоматологический кабинет</t>
  </si>
  <si>
    <t>126/16</t>
  </si>
  <si>
    <t>ФЛ Радушевский Андрей Иванович</t>
  </si>
  <si>
    <t>г. Тейково, ул.Чапаева, д.4</t>
  </si>
  <si>
    <t>160/16</t>
  </si>
  <si>
    <t>ФЛ Микаелян Араксея Кареновна</t>
  </si>
  <si>
    <t>г. Тейково, ул.Дзерджинского, д.27</t>
  </si>
  <si>
    <t>166/16</t>
  </si>
  <si>
    <t>ФЛ Колганова Ольга Венедиктовна</t>
  </si>
  <si>
    <t>г.Тейково, ул.3-я Красноармейская, д.43</t>
  </si>
  <si>
    <t>174/16</t>
  </si>
  <si>
    <t>ФЛ Грибова Нина Алксандровна</t>
  </si>
  <si>
    <t>г.Тейково, ул.Грозиловская, д.4</t>
  </si>
  <si>
    <t>175/16</t>
  </si>
  <si>
    <t>ФЛ Хряпко Николай Сергеевич</t>
  </si>
  <si>
    <t>г.Тейково, д.Березовая,д.6</t>
  </si>
  <si>
    <t>177/16</t>
  </si>
  <si>
    <t>Оформление процедуры технологического присоединения (очно, посредством услуг почтовой связи, интернет-заявка, другие способы)</t>
  </si>
  <si>
    <t>Прохождение трассы линии электропередачи по частным землям (да/нет)</t>
  </si>
  <si>
    <t>Срок получения документов, разрешений и согласований ПСД, необходимых для получения "ордера на земляные работы", дней</t>
  </si>
  <si>
    <t>Срок предоставления "ордера на земляные работы", дней</t>
  </si>
  <si>
    <t>Срок получения Заявителем  (2 категория надежности) разрешения на ввод энергопринимающего устройства в Ростехнадзоре, дней</t>
  </si>
  <si>
    <t>Взаимодействие Заявителя с энергосбытовой компанией при заключении договора энергоснабжения (да/нет)</t>
  </si>
  <si>
    <t>25</t>
  </si>
  <si>
    <t>26</t>
  </si>
  <si>
    <t>27</t>
  </si>
  <si>
    <t>28</t>
  </si>
  <si>
    <t>29</t>
  </si>
  <si>
    <t>30</t>
  </si>
  <si>
    <t>ФЛ Горбунова Валентина Александровна</t>
  </si>
  <si>
    <t>г.Тейково, ул.Кутузова, д.9</t>
  </si>
  <si>
    <t>101/15</t>
  </si>
  <si>
    <t>ФЛ Матросов Василий Александрович</t>
  </si>
  <si>
    <t>г.Тейково, ул. 1 Красная, д.29</t>
  </si>
  <si>
    <t>155/16</t>
  </si>
  <si>
    <t>ООО "РЕСКОМ"</t>
  </si>
  <si>
    <t>г.Тейково, ул.1 Комсомольская около д.3В</t>
  </si>
  <si>
    <t>ФЛ Киселев Владимир Викторович</t>
  </si>
  <si>
    <t>ФЛ Михайлюк Ольга Николаевна</t>
  </si>
  <si>
    <t>ФЛ Калинин Сергей Михайлович</t>
  </si>
  <si>
    <t>ФЛ Федотова Римма Николаевна</t>
  </si>
  <si>
    <t>ФЛ Исаева Инна Васильевна</t>
  </si>
  <si>
    <t>г.Тейково, д.Красново, д.9А</t>
  </si>
  <si>
    <t>173/16</t>
  </si>
  <si>
    <t>ИП Серова Алла Юрьевна</t>
  </si>
  <si>
    <t>г.Тейково, ул. Ф.Энгельса, д.9/17</t>
  </si>
  <si>
    <t>182/16</t>
  </si>
  <si>
    <t>ФЛ Митронин Михаил Вячеславович</t>
  </si>
  <si>
    <t>г.Тейково, ул. 1 Пролетарская, д.83</t>
  </si>
  <si>
    <t>183/16</t>
  </si>
  <si>
    <t>ФЛ Сироткин Анатолий Владимирович</t>
  </si>
  <si>
    <t>г.Тейково, ул. Октябрьский пр-д, д.5</t>
  </si>
  <si>
    <t>181/16-в</t>
  </si>
  <si>
    <t>ФЛ Зыкова Любовь Викторовна</t>
  </si>
  <si>
    <t>г.Тейково, ул.Новая, д.26</t>
  </si>
  <si>
    <t>184/16</t>
  </si>
  <si>
    <t>ФЛ Лисовская Надежда Васильевна</t>
  </si>
  <si>
    <t>г. Тейково, д.Домотканово, д.26</t>
  </si>
  <si>
    <t>185/16</t>
  </si>
  <si>
    <t>ООО Новые технологии</t>
  </si>
  <si>
    <t>г.Тейково, ул.Индустриальная, д.11А</t>
  </si>
  <si>
    <t>189/16</t>
  </si>
  <si>
    <t>ФЛ Валькова Татьяна Сергевна</t>
  </si>
  <si>
    <t>г.Тейково, ул. 1 Комовская, д.27</t>
  </si>
  <si>
    <t>190/16</t>
  </si>
  <si>
    <t>ФЛ Ионова Светлана Владимировна</t>
  </si>
  <si>
    <t>г.Тейково, ул. Школьная, д.1</t>
  </si>
  <si>
    <t>ФЛ Карпова Татьяна Николаевна</t>
  </si>
  <si>
    <t>г.Тейково. Ул.Горького, д.16</t>
  </si>
  <si>
    <t>191/16</t>
  </si>
  <si>
    <t>192/16</t>
  </si>
  <si>
    <t>ФЛ Плесня Александр Сергеевич</t>
  </si>
  <si>
    <t>г.Тейково, ул. Грозиловская, д.24</t>
  </si>
  <si>
    <t>ФЛ Самойленко Наталия Сергеевна</t>
  </si>
  <si>
    <t>г.Тейково, ул. Грозиловская, д.72</t>
  </si>
  <si>
    <t>193/16</t>
  </si>
  <si>
    <t>194/16</t>
  </si>
  <si>
    <t>ФЛ Гусева Галина Михайловна</t>
  </si>
  <si>
    <t>г.Тейково, п.Нерль, ул.Смычки, д.19</t>
  </si>
  <si>
    <t>195/16</t>
  </si>
  <si>
    <t>ФЛ Лебедева Любовь Владимировна</t>
  </si>
  <si>
    <t>г.Тейково, ул.К.Маркса, д.44</t>
  </si>
  <si>
    <t>196/16</t>
  </si>
  <si>
    <t>ФЛ Панкратов Александр Николаевич</t>
  </si>
  <si>
    <t>г.Тейково, ул.Западная. Д.3</t>
  </si>
  <si>
    <t>198/16</t>
  </si>
  <si>
    <t>г.Тейково, ул.1 Молодежная, д.6</t>
  </si>
  <si>
    <t>200/16</t>
  </si>
  <si>
    <t>ФЛ Ансимова Олеся Викторовна</t>
  </si>
  <si>
    <t>г.Тейково, ул.Короткова, д.18</t>
  </si>
  <si>
    <t>202/16</t>
  </si>
  <si>
    <t>ФЛ Городничева Надежда Владимировна</t>
  </si>
  <si>
    <t>очно</t>
  </si>
  <si>
    <t>нет</t>
  </si>
  <si>
    <t>да</t>
  </si>
  <si>
    <t xml:space="preserve">Дополнительные характеристики ТП, влияющие на эффективность подключения электроэнергии ____________________________________________________
                                  наименование сетевой организации                   </t>
  </si>
  <si>
    <t>Информирование Заявителя при подаче заявки на ТП о двух вариантах расчета стоимости ТП (по ставке за "кВт" и за "км")</t>
  </si>
  <si>
    <t>Количество центров обслуживания потребителя (ЦОП) и пунктов обслуживания</t>
  </si>
  <si>
    <t>Наличие возможности наблюдать Заявителем статус исполнения договора в "Личном кабинете" на сайте ТСО</t>
  </si>
  <si>
    <t xml:space="preserve">Ссылка на раскрытие информации на сайте ТСО о лицах, намеревающихся перераспределить максимальную мощность </t>
  </si>
  <si>
    <t>Количество сделок по перераспределению мощности</t>
  </si>
  <si>
    <t>Технологическое присоединение с рассрочкой платежа</t>
  </si>
  <si>
    <t>да/нет</t>
  </si>
  <si>
    <t>шт.</t>
  </si>
  <si>
    <t xml:space="preserve">шт. (  ) (указать общее количество по состоянию на отчетную дату, а также при наличии в текущей отчетности присоединений с рассрочкой платежа, в скобках указать порядковые номера ТП) </t>
  </si>
  <si>
    <t>Да</t>
  </si>
  <si>
    <t>ФЛ Слободянюк Татьяна Петровна</t>
  </si>
  <si>
    <t>ФЛ Мухина Анна Анатольевна</t>
  </si>
  <si>
    <t>ФЛ Киселев Юрий Андреевич</t>
  </si>
  <si>
    <t>ФЛ Серегина Марина Гурьевна</t>
  </si>
  <si>
    <t>ФЛ Барышева Виктория Сергеевна</t>
  </si>
  <si>
    <t>ФЛ Каримова Кристина Дмитриевна</t>
  </si>
  <si>
    <t>ФЛ Алахвердиев Марлам Салман оглы</t>
  </si>
  <si>
    <t>ФЛ Индюков Владислав регильевич</t>
  </si>
  <si>
    <t>ФЛ Сироткин Анатолий владимирович</t>
  </si>
  <si>
    <t>ФЛ Холомеев Михаил Петрович</t>
  </si>
  <si>
    <t>г.Тейково, ул. Заводская, д.19</t>
  </si>
  <si>
    <t>г.Тейково, ул.Шестагинская, д.53</t>
  </si>
  <si>
    <t>г.Тейково, ул.Грозиловская, д.38</t>
  </si>
  <si>
    <t>г.Тейково, ул.Колхозный пр-д, д.2</t>
  </si>
  <si>
    <t>г. Тейково, ул. Маяковского, д.4</t>
  </si>
  <si>
    <t>г. Тейково, ул. 2 Красноармейская, д.19</t>
  </si>
  <si>
    <t>г.Тейково, ул.Леушинская, д.10</t>
  </si>
  <si>
    <t>г.Тейково, ул.Арсения, д.6</t>
  </si>
  <si>
    <t>г. Тейково, ул.Калининская, д.1а</t>
  </si>
  <si>
    <t>г.Тейково, ул.4 Красноармейская, д.82</t>
  </si>
  <si>
    <t>141/16</t>
  </si>
  <si>
    <t>157/16</t>
  </si>
  <si>
    <t>176/16</t>
  </si>
  <si>
    <t>197/16</t>
  </si>
  <si>
    <t>201/16</t>
  </si>
  <si>
    <t>204/16</t>
  </si>
  <si>
    <t>205/16</t>
  </si>
  <si>
    <t>209/16</t>
  </si>
  <si>
    <t>210/16</t>
  </si>
  <si>
    <t>212/16</t>
  </si>
  <si>
    <t>213/16</t>
  </si>
  <si>
    <t>ФЛ Тихонов Виктоор Васильевич</t>
  </si>
  <si>
    <t>г.Тейково, ул.Октябрьская, д.33Б</t>
  </si>
  <si>
    <t>170/16</t>
  </si>
  <si>
    <t>ФЛ Лукаш Сергей Владимирович</t>
  </si>
  <si>
    <t>г.Тейково, ул.Фрунзенская, 10Е</t>
  </si>
  <si>
    <t>179/16</t>
  </si>
  <si>
    <t>ФЛ Кабешев Дмитрий Владимирович</t>
  </si>
  <si>
    <t>г.Тейково, ул.2 Молодежная, д.2</t>
  </si>
  <si>
    <t>207/16</t>
  </si>
  <si>
    <t>ФЛ Гаврилов Валерий Александрович</t>
  </si>
  <si>
    <t>г.Тейково, ул.Пионерская, д.7</t>
  </si>
  <si>
    <t>214/16</t>
  </si>
  <si>
    <t>Амадбекова Галина Курбонмамедовна</t>
  </si>
  <si>
    <t>г.Тейково, ул.1 Молодежная, д.10</t>
  </si>
  <si>
    <t>219/16</t>
  </si>
  <si>
    <t>Туз Владислав Сергеевич</t>
  </si>
  <si>
    <t>г.Тейково, ул.Липовая, д.6</t>
  </si>
  <si>
    <t>227/16</t>
  </si>
  <si>
    <t>ФЛ Матвеев Алексей Андреевич</t>
  </si>
  <si>
    <t>г.Тейково, ул.3 Красноармейская, д.62</t>
  </si>
  <si>
    <t>228/16</t>
  </si>
  <si>
    <t>ФЛ Трофимов Алексей Валерьевич</t>
  </si>
  <si>
    <t>230/16</t>
  </si>
  <si>
    <t>ФЛ Тасец Виталий Вальрьевич</t>
  </si>
  <si>
    <t>г.Тейково, ул.Першинская. Д.7</t>
  </si>
  <si>
    <t>г.Тейково, ул.Шестагинская, д.39</t>
  </si>
  <si>
    <t>239/16</t>
  </si>
  <si>
    <t>165/16</t>
  </si>
  <si>
    <t>ФЛ Османов Яшар Самед оглы</t>
  </si>
  <si>
    <t>г.Тейково, п.Грозилово, с-з д.13</t>
  </si>
  <si>
    <t>206/16</t>
  </si>
  <si>
    <t>ФЛ Акимов Олег Александрович</t>
  </si>
  <si>
    <t>г.Тейково, ул.Октябрьская, д.54А</t>
  </si>
  <si>
    <t>211/16</t>
  </si>
  <si>
    <t>г.Тейково, ул.2 Красноармейская. Д.93</t>
  </si>
  <si>
    <t>218/16</t>
  </si>
  <si>
    <t>ООО Альба-Агро"</t>
  </si>
  <si>
    <t>г.Тейково, ул.Вокзальный проезд, д.7</t>
  </si>
  <si>
    <t>235/16-в</t>
  </si>
  <si>
    <r>
      <t>Реестр заявителей, энергопринимающие устройства которых фактически присоединены за период с 01.01.2016 года по 31.12</t>
    </r>
    <r>
      <rPr>
        <b/>
        <sz val="14"/>
        <rFont val="Times New Roman"/>
        <family val="1"/>
      </rPr>
      <t>.2016</t>
    </r>
    <r>
      <rPr>
        <b/>
        <sz val="14"/>
        <color indexed="8"/>
        <rFont val="Times New Roman"/>
        <family val="1"/>
      </rPr>
      <t xml:space="preserve"> года к объектам электросетевого хозяйства ООО "Тейковское сетевое предприятие"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   наименование сетевой организации 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</si>
</sst>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3" fillId="29" borderId="0" applyNumberFormat="0" applyBorder="0" applyAlignment="0" applyProtection="0"/>
    <xf numFmtId="0" fontId="39" fillId="41" borderId="0" applyNumberFormat="0" applyBorder="0" applyAlignment="0" applyProtection="0"/>
    <xf numFmtId="0" fontId="3" fillId="3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40" fillId="44" borderId="1" applyNumberFormat="0" applyAlignment="0" applyProtection="0"/>
    <xf numFmtId="0" fontId="4" fillId="13" borderId="2" applyNumberFormat="0" applyAlignment="0" applyProtection="0"/>
    <xf numFmtId="0" fontId="41" fillId="45" borderId="3" applyNumberFormat="0" applyAlignment="0" applyProtection="0"/>
    <xf numFmtId="0" fontId="5" fillId="46" borderId="4" applyNumberFormat="0" applyAlignment="0" applyProtection="0"/>
    <xf numFmtId="0" fontId="42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8" fillId="0" borderId="6" applyNumberFormat="0" applyFill="0" applyAlignment="0" applyProtection="0"/>
    <xf numFmtId="0" fontId="44" fillId="0" borderId="7" applyNumberFormat="0" applyFill="0" applyAlignment="0" applyProtection="0"/>
    <xf numFmtId="0" fontId="9" fillId="0" borderId="8" applyNumberFormat="0" applyFill="0" applyAlignment="0" applyProtection="0"/>
    <xf numFmtId="0" fontId="45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1" fillId="0" borderId="12" applyNumberFormat="0" applyFill="0" applyAlignment="0" applyProtection="0"/>
    <xf numFmtId="0" fontId="47" fillId="47" borderId="13" applyNumberFormat="0" applyAlignment="0" applyProtection="0"/>
    <xf numFmtId="0" fontId="12" fillId="48" borderId="14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50" fillId="51" borderId="0" applyNumberFormat="0" applyBorder="0" applyAlignment="0" applyProtection="0"/>
    <xf numFmtId="0" fontId="1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7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54" borderId="0" applyNumberFormat="0" applyBorder="0" applyAlignment="0" applyProtection="0"/>
    <xf numFmtId="0" fontId="19" fillId="7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55" borderId="0" xfId="0" applyFont="1" applyFill="1" applyAlignment="1">
      <alignment/>
    </xf>
    <xf numFmtId="0" fontId="0" fillId="55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7" fillId="0" borderId="19" xfId="0" applyFont="1" applyBorder="1" applyAlignment="1">
      <alignment horizontal="center" vertical="center"/>
    </xf>
    <xf numFmtId="14" fontId="57" fillId="0" borderId="19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8" fillId="0" borderId="20" xfId="100" applyNumberFormat="1" applyFont="1" applyFill="1" applyBorder="1" applyAlignment="1">
      <alignment vertical="center" wrapText="1"/>
      <protection/>
    </xf>
    <xf numFmtId="49" fontId="58" fillId="0" borderId="21" xfId="0" applyNumberFormat="1" applyFont="1" applyFill="1" applyBorder="1" applyAlignment="1">
      <alignment horizontal="center" vertical="center" wrapText="1"/>
    </xf>
    <xf numFmtId="0" fontId="59" fillId="55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/>
    </xf>
    <xf numFmtId="2" fontId="57" fillId="0" borderId="19" xfId="0" applyNumberFormat="1" applyFont="1" applyBorder="1" applyAlignment="1">
      <alignment horizontal="center" vertical="center"/>
    </xf>
    <xf numFmtId="0" fontId="57" fillId="0" borderId="19" xfId="0" applyNumberFormat="1" applyFont="1" applyBorder="1" applyAlignment="1">
      <alignment horizontal="center" wrapText="1"/>
    </xf>
    <xf numFmtId="0" fontId="30" fillId="0" borderId="19" xfId="103" applyFont="1" applyBorder="1" applyAlignment="1">
      <alignment wrapText="1"/>
      <protection/>
    </xf>
    <xf numFmtId="0" fontId="30" fillId="0" borderId="19" xfId="103" applyFont="1" applyBorder="1" applyAlignment="1">
      <alignment horizontal="center" wrapText="1"/>
      <protection/>
    </xf>
    <xf numFmtId="14" fontId="30" fillId="0" borderId="19" xfId="103" applyNumberFormat="1" applyFont="1" applyBorder="1" applyAlignment="1">
      <alignment horizontal="center" wrapText="1"/>
      <protection/>
    </xf>
    <xf numFmtId="2" fontId="30" fillId="0" borderId="19" xfId="103" applyNumberFormat="1" applyFont="1" applyBorder="1" applyAlignment="1">
      <alignment horizontal="center" wrapText="1"/>
      <protection/>
    </xf>
    <xf numFmtId="0" fontId="57" fillId="0" borderId="19" xfId="0" applyFont="1" applyFill="1" applyBorder="1" applyAlignment="1">
      <alignment horizontal="left" vertical="top" wrapText="1"/>
    </xf>
    <xf numFmtId="0" fontId="60" fillId="0" borderId="19" xfId="0" applyNumberFormat="1" applyFont="1" applyBorder="1" applyAlignment="1">
      <alignment horizontal="center" vertical="center"/>
    </xf>
    <xf numFmtId="0" fontId="61" fillId="0" borderId="0" xfId="0" applyFont="1" applyFill="1" applyAlignment="1">
      <alignment horizontal="center" vertical="top" wrapText="1"/>
    </xf>
    <xf numFmtId="0" fontId="61" fillId="55" borderId="0" xfId="0" applyFont="1" applyFill="1" applyAlignment="1">
      <alignment horizontal="center" vertical="top" wrapText="1"/>
    </xf>
    <xf numFmtId="0" fontId="58" fillId="0" borderId="19" xfId="105" applyNumberFormat="1" applyFont="1" applyFill="1" applyBorder="1" applyAlignment="1">
      <alignment horizontal="center" vertical="center" wrapText="1"/>
      <protection/>
    </xf>
    <xf numFmtId="49" fontId="58" fillId="0" borderId="19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61" fillId="55" borderId="0" xfId="0" applyFont="1" applyFill="1" applyAlignment="1">
      <alignment vertical="top" wrapText="1"/>
    </xf>
    <xf numFmtId="0" fontId="57" fillId="0" borderId="19" xfId="0" applyFont="1" applyBorder="1" applyAlignment="1">
      <alignment horizontal="center" vertical="center" wrapText="1"/>
    </xf>
    <xf numFmtId="0" fontId="62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14" fontId="62" fillId="0" borderId="19" xfId="0" applyNumberFormat="1" applyFont="1" applyBorder="1" applyAlignment="1">
      <alignment horizontal="center" vertical="center" wrapText="1"/>
    </xf>
    <xf numFmtId="0" fontId="34" fillId="0" borderId="19" xfId="106" applyNumberFormat="1" applyFont="1" applyBorder="1" applyAlignment="1">
      <alignment horizontal="center" vertical="center" wrapText="1"/>
      <protection/>
    </xf>
    <xf numFmtId="14" fontId="34" fillId="0" borderId="19" xfId="106" applyNumberFormat="1" applyFont="1" applyBorder="1" applyAlignment="1">
      <alignment horizontal="center" vertical="center" wrapText="1"/>
      <protection/>
    </xf>
    <xf numFmtId="0" fontId="35" fillId="0" borderId="19" xfId="105" applyNumberFormat="1" applyFont="1" applyFill="1" applyBorder="1" applyAlignment="1">
      <alignment horizontal="center" vertical="center" wrapText="1"/>
      <protection/>
    </xf>
    <xf numFmtId="0" fontId="34" fillId="0" borderId="19" xfId="0" applyFont="1" applyBorder="1" applyAlignment="1">
      <alignment horizontal="center" vertical="center" wrapText="1"/>
    </xf>
    <xf numFmtId="17" fontId="62" fillId="0" borderId="19" xfId="0" applyNumberFormat="1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2" fillId="0" borderId="22" xfId="0" applyFont="1" applyBorder="1" applyAlignment="1">
      <alignment wrapText="1"/>
    </xf>
    <xf numFmtId="0" fontId="62" fillId="0" borderId="0" xfId="0" applyFont="1" applyAlignment="1">
      <alignment wrapText="1"/>
    </xf>
    <xf numFmtId="0" fontId="57" fillId="0" borderId="19" xfId="0" applyFont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62" fillId="0" borderId="22" xfId="0" applyNumberFormat="1" applyFont="1" applyFill="1" applyBorder="1" applyAlignment="1">
      <alignment horizontal="center" vertical="center" wrapText="1"/>
    </xf>
    <xf numFmtId="0" fontId="62" fillId="0" borderId="20" xfId="0" applyNumberFormat="1" applyFont="1" applyBorder="1" applyAlignment="1">
      <alignment horizontal="center" vertical="center" wrapText="1"/>
    </xf>
    <xf numFmtId="14" fontId="62" fillId="0" borderId="19" xfId="0" applyNumberFormat="1" applyFont="1" applyFill="1" applyBorder="1" applyAlignment="1">
      <alignment horizontal="center" vertical="center" wrapText="1"/>
    </xf>
    <xf numFmtId="14" fontId="34" fillId="0" borderId="19" xfId="106" applyNumberFormat="1" applyFont="1" applyFill="1" applyBorder="1" applyAlignment="1">
      <alignment horizontal="center" vertical="center" wrapText="1"/>
      <protection/>
    </xf>
    <xf numFmtId="3" fontId="34" fillId="0" borderId="19" xfId="106" applyNumberFormat="1" applyFont="1" applyBorder="1" applyAlignment="1">
      <alignment horizontal="center" vertical="center"/>
      <protection/>
    </xf>
    <xf numFmtId="3" fontId="34" fillId="0" borderId="19" xfId="106" applyNumberFormat="1" applyFont="1" applyBorder="1" applyAlignment="1">
      <alignment horizontal="center" vertical="center" wrapText="1"/>
      <protection/>
    </xf>
    <xf numFmtId="1" fontId="34" fillId="0" borderId="19" xfId="106" applyNumberFormat="1" applyFont="1" applyBorder="1" applyAlignment="1">
      <alignment horizontal="center" vertical="center"/>
      <protection/>
    </xf>
    <xf numFmtId="1" fontId="61" fillId="55" borderId="19" xfId="0" applyNumberFormat="1" applyFont="1" applyFill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2" fontId="63" fillId="0" borderId="19" xfId="0" applyNumberFormat="1" applyFont="1" applyBorder="1" applyAlignment="1">
      <alignment horizontal="center" vertical="center"/>
    </xf>
    <xf numFmtId="0" fontId="30" fillId="0" borderId="19" xfId="103" applyFont="1" applyBorder="1" applyAlignment="1">
      <alignment horizontal="center" vertical="center" wrapText="1"/>
      <protection/>
    </xf>
    <xf numFmtId="0" fontId="34" fillId="0" borderId="19" xfId="103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 vertical="center" wrapText="1"/>
    </xf>
    <xf numFmtId="0" fontId="55" fillId="55" borderId="19" xfId="0" applyFont="1" applyFill="1" applyBorder="1" applyAlignment="1">
      <alignment horizontal="center" vertical="center"/>
    </xf>
    <xf numFmtId="0" fontId="58" fillId="0" borderId="20" xfId="100" applyNumberFormat="1" applyFont="1" applyFill="1" applyBorder="1" applyAlignment="1">
      <alignment horizontal="center" vertical="center" wrapText="1"/>
      <protection/>
    </xf>
    <xf numFmtId="49" fontId="58" fillId="0" borderId="19" xfId="0" applyNumberFormat="1" applyFont="1" applyFill="1" applyBorder="1" applyAlignment="1">
      <alignment horizontal="center" vertical="center" wrapText="1"/>
    </xf>
    <xf numFmtId="49" fontId="58" fillId="0" borderId="20" xfId="0" applyNumberFormat="1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64" fillId="0" borderId="19" xfId="0" applyFont="1" applyBorder="1" applyAlignment="1">
      <alignment wrapText="1"/>
    </xf>
    <xf numFmtId="0" fontId="57" fillId="0" borderId="23" xfId="0" applyFont="1" applyBorder="1" applyAlignment="1">
      <alignment horizontal="center" vertical="center" wrapText="1"/>
    </xf>
    <xf numFmtId="0" fontId="65" fillId="0" borderId="23" xfId="0" applyNumberFormat="1" applyFont="1" applyBorder="1" applyAlignment="1">
      <alignment horizontal="center" vertical="center" wrapText="1"/>
    </xf>
    <xf numFmtId="0" fontId="62" fillId="0" borderId="23" xfId="0" applyNumberFormat="1" applyFont="1" applyBorder="1" applyAlignment="1">
      <alignment horizontal="center" vertical="center" wrapText="1"/>
    </xf>
    <xf numFmtId="14" fontId="62" fillId="0" borderId="23" xfId="0" applyNumberFormat="1" applyFont="1" applyBorder="1" applyAlignment="1">
      <alignment horizontal="center" vertical="center" wrapText="1"/>
    </xf>
    <xf numFmtId="14" fontId="62" fillId="0" borderId="23" xfId="0" applyNumberFormat="1" applyFont="1" applyFill="1" applyBorder="1" applyAlignment="1">
      <alignment horizontal="center" vertical="center" wrapText="1"/>
    </xf>
    <xf numFmtId="0" fontId="57" fillId="0" borderId="23" xfId="0" applyNumberFormat="1" applyFont="1" applyBorder="1" applyAlignment="1">
      <alignment horizontal="center" vertical="center" wrapText="1"/>
    </xf>
    <xf numFmtId="0" fontId="35" fillId="0" borderId="23" xfId="105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/>
    </xf>
    <xf numFmtId="0" fontId="64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6" fillId="0" borderId="19" xfId="0" applyFont="1" applyBorder="1" applyAlignment="1">
      <alignment vertical="center" wrapText="1"/>
    </xf>
    <xf numFmtId="0" fontId="62" fillId="0" borderId="19" xfId="0" applyFont="1" applyBorder="1" applyAlignment="1">
      <alignment horizontal="center" wrapText="1"/>
    </xf>
    <xf numFmtId="14" fontId="62" fillId="0" borderId="19" xfId="0" applyNumberFormat="1" applyFont="1" applyBorder="1" applyAlignment="1">
      <alignment horizontal="center" wrapText="1"/>
    </xf>
    <xf numFmtId="0" fontId="62" fillId="0" borderId="19" xfId="0" applyNumberFormat="1" applyFont="1" applyBorder="1" applyAlignment="1">
      <alignment horizontal="center" wrapText="1"/>
    </xf>
    <xf numFmtId="2" fontId="62" fillId="0" borderId="19" xfId="0" applyNumberFormat="1" applyFont="1" applyBorder="1" applyAlignment="1">
      <alignment horizontal="center" wrapText="1"/>
    </xf>
    <xf numFmtId="0" fontId="62" fillId="0" borderId="19" xfId="0" applyFont="1" applyBorder="1" applyAlignment="1">
      <alignment vertical="center" wrapText="1"/>
    </xf>
    <xf numFmtId="0" fontId="62" fillId="0" borderId="19" xfId="0" applyFont="1" applyBorder="1" applyAlignment="1">
      <alignment wrapText="1"/>
    </xf>
    <xf numFmtId="0" fontId="57" fillId="0" borderId="19" xfId="0" applyFont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 wrapText="1"/>
    </xf>
    <xf numFmtId="0" fontId="62" fillId="0" borderId="23" xfId="0" applyNumberFormat="1" applyFont="1" applyFill="1" applyBorder="1" applyAlignment="1">
      <alignment horizontal="left" vertical="top" wrapText="1"/>
    </xf>
    <xf numFmtId="0" fontId="62" fillId="0" borderId="19" xfId="0" applyNumberFormat="1" applyFont="1" applyFill="1" applyBorder="1" applyAlignment="1">
      <alignment horizontal="left" vertical="top" wrapText="1"/>
    </xf>
    <xf numFmtId="0" fontId="34" fillId="0" borderId="19" xfId="106" applyNumberFormat="1" applyFont="1" applyFill="1" applyBorder="1" applyAlignment="1">
      <alignment horizontal="left" vertical="top" wrapText="1"/>
      <protection/>
    </xf>
    <xf numFmtId="0" fontId="34" fillId="0" borderId="19" xfId="106" applyNumberFormat="1" applyFont="1" applyFill="1" applyBorder="1" applyAlignment="1">
      <alignment horizontal="left" vertical="center" wrapText="1"/>
      <protection/>
    </xf>
    <xf numFmtId="0" fontId="34" fillId="0" borderId="24" xfId="106" applyNumberFormat="1" applyFont="1" applyFill="1" applyBorder="1" applyAlignment="1">
      <alignment horizontal="left" vertical="top" wrapText="1"/>
      <protection/>
    </xf>
    <xf numFmtId="0" fontId="33" fillId="0" borderId="25" xfId="106" applyNumberFormat="1" applyFont="1" applyFill="1" applyBorder="1" applyAlignment="1">
      <alignment horizontal="left" vertical="top" wrapText="1"/>
      <protection/>
    </xf>
    <xf numFmtId="0" fontId="33" fillId="0" borderId="19" xfId="106" applyNumberFormat="1" applyFont="1" applyFill="1" applyBorder="1" applyAlignment="1">
      <alignment horizontal="left" vertical="top" wrapText="1"/>
      <protection/>
    </xf>
    <xf numFmtId="0" fontId="64" fillId="0" borderId="0" xfId="0" applyFont="1" applyAlignment="1">
      <alignment wrapText="1"/>
    </xf>
    <xf numFmtId="0" fontId="55" fillId="0" borderId="19" xfId="0" applyFont="1" applyBorder="1" applyAlignment="1">
      <alignment horizontal="center" vertical="center" wrapText="1"/>
    </xf>
    <xf numFmtId="4" fontId="55" fillId="0" borderId="19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34" fillId="0" borderId="19" xfId="106" applyNumberFormat="1" applyFont="1" applyBorder="1" applyAlignment="1">
      <alignment horizontal="left" vertical="top" wrapText="1"/>
      <protection/>
    </xf>
    <xf numFmtId="0" fontId="55" fillId="0" borderId="26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64" fillId="0" borderId="0" xfId="0" applyFont="1" applyAlignment="1">
      <alignment horizontal="left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55" fillId="0" borderId="19" xfId="0" applyFont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64" fillId="0" borderId="0" xfId="0" applyNumberFormat="1" applyFont="1" applyBorder="1" applyAlignment="1">
      <alignment horizontal="left" vertical="center" wrapText="1"/>
    </xf>
    <xf numFmtId="0" fontId="65" fillId="55" borderId="26" xfId="105" applyNumberFormat="1" applyFont="1" applyFill="1" applyBorder="1" applyAlignment="1">
      <alignment horizontal="center" vertical="center" wrapText="1"/>
      <protection/>
    </xf>
    <xf numFmtId="0" fontId="65" fillId="55" borderId="27" xfId="105" applyNumberFormat="1" applyFont="1" applyFill="1" applyBorder="1" applyAlignment="1">
      <alignment horizontal="center" vertical="center" wrapText="1"/>
      <protection/>
    </xf>
    <xf numFmtId="0" fontId="65" fillId="55" borderId="22" xfId="105" applyNumberFormat="1" applyFont="1" applyFill="1" applyBorder="1" applyAlignment="1">
      <alignment horizontal="center" vertical="center" wrapText="1"/>
      <protection/>
    </xf>
    <xf numFmtId="4" fontId="58" fillId="55" borderId="20" xfId="0" applyNumberFormat="1" applyFont="1" applyFill="1" applyBorder="1" applyAlignment="1">
      <alignment horizontal="center" vertical="center" wrapText="1"/>
    </xf>
    <xf numFmtId="4" fontId="58" fillId="55" borderId="23" xfId="0" applyNumberFormat="1" applyFont="1" applyFill="1" applyBorder="1" applyAlignment="1">
      <alignment horizontal="center" vertical="center" wrapText="1"/>
    </xf>
    <xf numFmtId="0" fontId="58" fillId="55" borderId="20" xfId="0" applyFont="1" applyFill="1" applyBorder="1" applyAlignment="1">
      <alignment horizontal="center" vertical="center" wrapText="1"/>
    </xf>
    <xf numFmtId="0" fontId="58" fillId="55" borderId="23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7" fillId="55" borderId="26" xfId="0" applyNumberFormat="1" applyFont="1" applyFill="1" applyBorder="1" applyAlignment="1">
      <alignment horizontal="center" vertical="center" wrapText="1"/>
    </xf>
    <xf numFmtId="0" fontId="57" fillId="55" borderId="27" xfId="0" applyNumberFormat="1" applyFont="1" applyFill="1" applyBorder="1" applyAlignment="1">
      <alignment horizontal="center" vertical="center" wrapText="1"/>
    </xf>
    <xf numFmtId="0" fontId="57" fillId="55" borderId="22" xfId="0" applyNumberFormat="1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 vertical="top" wrapText="1"/>
    </xf>
    <xf numFmtId="0" fontId="57" fillId="0" borderId="22" xfId="0" applyFont="1" applyFill="1" applyBorder="1" applyAlignment="1">
      <alignment horizontal="center" vertical="top" wrapText="1"/>
    </xf>
    <xf numFmtId="0" fontId="58" fillId="0" borderId="19" xfId="100" applyNumberFormat="1" applyFont="1" applyFill="1" applyBorder="1" applyAlignment="1">
      <alignment horizontal="center" vertical="center" wrapText="1"/>
      <protection/>
    </xf>
    <xf numFmtId="0" fontId="58" fillId="0" borderId="20" xfId="100" applyNumberFormat="1" applyFont="1" applyFill="1" applyBorder="1" applyAlignment="1">
      <alignment horizontal="center" vertical="center" wrapText="1"/>
      <protection/>
    </xf>
    <xf numFmtId="49" fontId="58" fillId="0" borderId="19" xfId="0" applyNumberFormat="1" applyFont="1" applyFill="1" applyBorder="1" applyAlignment="1">
      <alignment horizontal="center" vertical="center" wrapText="1"/>
    </xf>
    <xf numFmtId="49" fontId="58" fillId="0" borderId="20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8" fillId="0" borderId="20" xfId="105" applyNumberFormat="1" applyFont="1" applyFill="1" applyBorder="1" applyAlignment="1">
      <alignment horizontal="center" vertical="center" wrapText="1"/>
      <protection/>
    </xf>
    <xf numFmtId="0" fontId="58" fillId="0" borderId="23" xfId="105" applyNumberFormat="1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 horizontal="center" vertical="top" wrapText="1"/>
    </xf>
    <xf numFmtId="0" fontId="55" fillId="55" borderId="19" xfId="0" applyNumberFormat="1" applyFont="1" applyFill="1" applyBorder="1" applyAlignment="1">
      <alignment horizontal="center" vertical="center" wrapText="1"/>
    </xf>
    <xf numFmtId="0" fontId="55" fillId="55" borderId="19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19" xfId="0" applyFont="1" applyFill="1" applyBorder="1" applyAlignment="1">
      <alignment horizontal="center" vertical="top" wrapText="1"/>
    </xf>
    <xf numFmtId="0" fontId="58" fillId="0" borderId="28" xfId="100" applyNumberFormat="1" applyFont="1" applyFill="1" applyBorder="1" applyAlignment="1">
      <alignment horizontal="center" vertical="center" wrapText="1"/>
      <protection/>
    </xf>
    <xf numFmtId="0" fontId="58" fillId="0" borderId="29" xfId="100" applyNumberFormat="1" applyFont="1" applyFill="1" applyBorder="1" applyAlignment="1">
      <alignment horizontal="center" vertical="center" wrapText="1"/>
      <protection/>
    </xf>
    <xf numFmtId="0" fontId="58" fillId="0" borderId="30" xfId="100" applyNumberFormat="1" applyFont="1" applyFill="1" applyBorder="1" applyAlignment="1">
      <alignment horizontal="center" vertical="center" wrapText="1"/>
      <protection/>
    </xf>
    <xf numFmtId="49" fontId="58" fillId="0" borderId="30" xfId="0" applyNumberFormat="1" applyFont="1" applyFill="1" applyBorder="1" applyAlignment="1">
      <alignment horizontal="center" vertical="center" wrapText="1"/>
    </xf>
    <xf numFmtId="0" fontId="58" fillId="0" borderId="23" xfId="10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</cellXfs>
  <cellStyles count="114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Excel Built-in 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Обычный 2 2" xfId="101"/>
    <cellStyle name="Обычный 3" xfId="102"/>
    <cellStyle name="Обычный 4" xfId="103"/>
    <cellStyle name="Обычный 5" xfId="104"/>
    <cellStyle name="Обычный_2011" xfId="105"/>
    <cellStyle name="Обычный_Лист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Финансовый 2" xfId="121"/>
    <cellStyle name="Финансовый 2 2" xfId="122"/>
    <cellStyle name="Финансовый 3" xfId="123"/>
    <cellStyle name="Финансовый 3 2" xfId="124"/>
    <cellStyle name="Финансовый 4" xfId="125"/>
    <cellStyle name="Хороший" xfId="126"/>
    <cellStyle name="Хороший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99"/>
  <sheetViews>
    <sheetView tabSelected="1" zoomScale="80" zoomScaleNormal="80" zoomScalePageLayoutView="0" workbookViewId="0" topLeftCell="A1">
      <selection activeCell="Q4" sqref="Q4"/>
    </sheetView>
  </sheetViews>
  <sheetFormatPr defaultColWidth="9.140625" defaultRowHeight="15"/>
  <cols>
    <col min="1" max="1" width="5.28125" style="5" customWidth="1"/>
    <col min="2" max="2" width="17.57421875" style="6" customWidth="1"/>
    <col min="3" max="3" width="17.421875" style="4" customWidth="1"/>
    <col min="4" max="4" width="23.00390625" style="4" customWidth="1"/>
    <col min="5" max="5" width="17.00390625" style="4" customWidth="1"/>
    <col min="6" max="6" width="12.7109375" style="4" customWidth="1"/>
    <col min="7" max="7" width="16.57421875" style="4" customWidth="1"/>
    <col min="8" max="8" width="11.7109375" style="4" customWidth="1"/>
    <col min="9" max="9" width="14.140625" style="4" customWidth="1"/>
    <col min="10" max="10" width="12.00390625" style="4" customWidth="1"/>
    <col min="11" max="11" width="17.00390625" style="4" customWidth="1"/>
    <col min="12" max="12" width="18.28125" style="4" customWidth="1"/>
    <col min="13" max="13" width="16.28125" style="4" customWidth="1"/>
    <col min="14" max="14" width="14.421875" style="0" customWidth="1"/>
    <col min="15" max="15" width="13.7109375" style="0" customWidth="1"/>
    <col min="16" max="21" width="15.28125" style="0" customWidth="1"/>
    <col min="22" max="22" width="18.140625" style="0" customWidth="1"/>
    <col min="23" max="23" width="14.28125" style="0" customWidth="1"/>
    <col min="24" max="24" width="16.140625" style="0" customWidth="1"/>
    <col min="25" max="25" width="16.421875" style="0" customWidth="1"/>
    <col min="26" max="26" width="14.57421875" style="0" customWidth="1"/>
    <col min="27" max="27" width="15.7109375" style="0" customWidth="1"/>
    <col min="28" max="28" width="13.140625" style="0" customWidth="1"/>
    <col min="29" max="29" width="15.7109375" style="0" customWidth="1"/>
    <col min="30" max="30" width="17.140625" style="0" customWidth="1"/>
  </cols>
  <sheetData>
    <row r="1" spans="1:24" s="15" customFormat="1" ht="15.75">
      <c r="A1" s="5"/>
      <c r="B1" s="6"/>
      <c r="C1" s="4"/>
      <c r="D1" s="4"/>
      <c r="E1" s="4"/>
      <c r="F1" s="4"/>
      <c r="G1" s="4"/>
      <c r="H1" s="4"/>
      <c r="I1" s="4"/>
      <c r="J1" s="4"/>
      <c r="K1" s="4"/>
      <c r="L1" s="4"/>
      <c r="M1" s="138" t="s">
        <v>34</v>
      </c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4:21" ht="15.75">
      <c r="N2" s="145"/>
      <c r="O2" s="145"/>
      <c r="P2" s="11"/>
      <c r="Q2" s="11"/>
      <c r="R2" s="11"/>
      <c r="S2" s="11"/>
      <c r="T2" s="11"/>
      <c r="U2" s="11"/>
    </row>
    <row r="3" spans="1:142" s="1" customFormat="1" ht="48" customHeight="1">
      <c r="A3" s="135" t="s">
        <v>281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3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</row>
    <row r="4" spans="1:142" s="1" customFormat="1" ht="27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</row>
    <row r="5" spans="1:142" s="1" customFormat="1" ht="15" customHeight="1">
      <c r="A5" s="60"/>
      <c r="B5" s="137" t="s">
        <v>8</v>
      </c>
      <c r="C5" s="137"/>
      <c r="D5" s="113" t="s">
        <v>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</row>
    <row r="6" spans="1:142" s="1" customFormat="1" ht="15" customHeight="1">
      <c r="A6" s="136" t="s">
        <v>4</v>
      </c>
      <c r="B6" s="133" t="s">
        <v>12</v>
      </c>
      <c r="C6" s="133" t="s">
        <v>11</v>
      </c>
      <c r="D6" s="133" t="s">
        <v>9</v>
      </c>
      <c r="E6" s="133" t="s">
        <v>1</v>
      </c>
      <c r="F6" s="133" t="s">
        <v>2</v>
      </c>
      <c r="G6" s="133" t="s">
        <v>10</v>
      </c>
      <c r="H6" s="133" t="s">
        <v>3</v>
      </c>
      <c r="I6" s="133" t="s">
        <v>13</v>
      </c>
      <c r="J6" s="133" t="s">
        <v>14</v>
      </c>
      <c r="K6" s="133" t="s">
        <v>25</v>
      </c>
      <c r="L6" s="133" t="s">
        <v>26</v>
      </c>
      <c r="M6" s="133" t="s">
        <v>27</v>
      </c>
      <c r="N6" s="129" t="s">
        <v>35</v>
      </c>
      <c r="O6" s="140" t="s">
        <v>28</v>
      </c>
      <c r="P6" s="128" t="s">
        <v>15</v>
      </c>
      <c r="Q6" s="129" t="s">
        <v>16</v>
      </c>
      <c r="R6" s="131" t="s">
        <v>17</v>
      </c>
      <c r="S6" s="125" t="s">
        <v>20</v>
      </c>
      <c r="T6" s="125"/>
      <c r="U6" s="128" t="s">
        <v>21</v>
      </c>
      <c r="V6" s="130" t="s">
        <v>22</v>
      </c>
      <c r="W6" s="125" t="s">
        <v>20</v>
      </c>
      <c r="X6" s="125"/>
      <c r="Y6" s="116" t="s">
        <v>122</v>
      </c>
      <c r="Z6" s="118" t="s">
        <v>123</v>
      </c>
      <c r="AA6" s="120" t="s">
        <v>124</v>
      </c>
      <c r="AB6" s="120" t="s">
        <v>125</v>
      </c>
      <c r="AC6" s="120" t="s">
        <v>126</v>
      </c>
      <c r="AD6" s="120" t="s">
        <v>127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</row>
    <row r="7" spans="1:142" s="8" customFormat="1" ht="191.25" customHeight="1">
      <c r="A7" s="136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44"/>
      <c r="O7" s="141"/>
      <c r="P7" s="129"/>
      <c r="Q7" s="142"/>
      <c r="R7" s="143"/>
      <c r="S7" s="61" t="s">
        <v>18</v>
      </c>
      <c r="T7" s="12" t="s">
        <v>19</v>
      </c>
      <c r="U7" s="129"/>
      <c r="V7" s="131"/>
      <c r="W7" s="13" t="s">
        <v>36</v>
      </c>
      <c r="X7" s="63" t="s">
        <v>37</v>
      </c>
      <c r="Y7" s="117"/>
      <c r="Z7" s="119"/>
      <c r="AA7" s="121"/>
      <c r="AB7" s="121"/>
      <c r="AC7" s="121"/>
      <c r="AD7" s="121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</row>
    <row r="8" spans="1:142" s="8" customFormat="1" ht="20.25" customHeight="1">
      <c r="A8" s="14">
        <v>1</v>
      </c>
      <c r="B8" s="28">
        <f>A8+1</f>
        <v>2</v>
      </c>
      <c r="C8" s="28">
        <f aca="true" t="shared" si="0" ref="C8:Q8">B8+1</f>
        <v>3</v>
      </c>
      <c r="D8" s="28">
        <f t="shared" si="0"/>
        <v>4</v>
      </c>
      <c r="E8" s="28">
        <f t="shared" si="0"/>
        <v>5</v>
      </c>
      <c r="F8" s="28">
        <f t="shared" si="0"/>
        <v>6</v>
      </c>
      <c r="G8" s="28">
        <f t="shared" si="0"/>
        <v>7</v>
      </c>
      <c r="H8" s="28">
        <f t="shared" si="0"/>
        <v>8</v>
      </c>
      <c r="I8" s="28">
        <f t="shared" si="0"/>
        <v>9</v>
      </c>
      <c r="J8" s="28">
        <f t="shared" si="0"/>
        <v>10</v>
      </c>
      <c r="K8" s="28">
        <f t="shared" si="0"/>
        <v>11</v>
      </c>
      <c r="L8" s="28">
        <f t="shared" si="0"/>
        <v>12</v>
      </c>
      <c r="M8" s="28">
        <f t="shared" si="0"/>
        <v>13</v>
      </c>
      <c r="N8" s="28">
        <f t="shared" si="0"/>
        <v>14</v>
      </c>
      <c r="O8" s="28">
        <f t="shared" si="0"/>
        <v>15</v>
      </c>
      <c r="P8" s="28">
        <f t="shared" si="0"/>
        <v>16</v>
      </c>
      <c r="Q8" s="28">
        <f t="shared" si="0"/>
        <v>17</v>
      </c>
      <c r="R8" s="31" t="s">
        <v>30</v>
      </c>
      <c r="S8" s="31">
        <v>19</v>
      </c>
      <c r="T8" s="31">
        <f>S8+1</f>
        <v>20</v>
      </c>
      <c r="U8" s="31">
        <f>T8+1</f>
        <v>21</v>
      </c>
      <c r="V8" s="29" t="s">
        <v>32</v>
      </c>
      <c r="W8" s="29" t="s">
        <v>31</v>
      </c>
      <c r="X8" s="29" t="s">
        <v>33</v>
      </c>
      <c r="Y8" s="62" t="s">
        <v>128</v>
      </c>
      <c r="Z8" s="62" t="s">
        <v>129</v>
      </c>
      <c r="AA8" s="62" t="s">
        <v>130</v>
      </c>
      <c r="AB8" s="62" t="s">
        <v>131</v>
      </c>
      <c r="AC8" s="62" t="s">
        <v>132</v>
      </c>
      <c r="AD8" s="62" t="s">
        <v>133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</row>
    <row r="9" spans="1:142" s="8" customFormat="1" ht="20.25" customHeight="1">
      <c r="A9" s="122" t="s">
        <v>23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4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</row>
    <row r="10" spans="1:30" s="3" customFormat="1" ht="38.25">
      <c r="A10" s="67">
        <v>1</v>
      </c>
      <c r="B10" s="88" t="s">
        <v>38</v>
      </c>
      <c r="C10" s="68" t="s">
        <v>39</v>
      </c>
      <c r="D10" s="67" t="s">
        <v>53</v>
      </c>
      <c r="E10" s="69" t="s">
        <v>48</v>
      </c>
      <c r="F10" s="70">
        <v>42326</v>
      </c>
      <c r="G10" s="70">
        <v>42326</v>
      </c>
      <c r="H10" s="71">
        <v>42331</v>
      </c>
      <c r="I10" s="71">
        <v>42391</v>
      </c>
      <c r="J10" s="71">
        <v>42391</v>
      </c>
      <c r="K10" s="46">
        <f aca="true" t="shared" si="1" ref="K10:K50">DATEDIF(H10,I10,"d")</f>
        <v>60</v>
      </c>
      <c r="L10" s="46">
        <f aca="true" t="shared" si="2" ref="L10:L50">DATEDIF(F10,I10,"d")</f>
        <v>65</v>
      </c>
      <c r="M10" s="72">
        <f>L10</f>
        <v>65</v>
      </c>
      <c r="N10" s="67">
        <v>1</v>
      </c>
      <c r="O10" s="67">
        <v>0</v>
      </c>
      <c r="P10" s="69">
        <v>5</v>
      </c>
      <c r="Q10" s="69">
        <v>15</v>
      </c>
      <c r="R10" s="67">
        <f>S10+T10</f>
        <v>466.1</v>
      </c>
      <c r="S10" s="73">
        <v>466.1</v>
      </c>
      <c r="T10" s="67">
        <v>0</v>
      </c>
      <c r="U10" s="73">
        <v>466.1</v>
      </c>
      <c r="V10" s="73">
        <f>W10+X10</f>
        <v>466.1</v>
      </c>
      <c r="W10" s="73">
        <v>466.1</v>
      </c>
      <c r="X10" s="67">
        <v>0</v>
      </c>
      <c r="Y10" s="74" t="s">
        <v>197</v>
      </c>
      <c r="Z10" s="74" t="s">
        <v>198</v>
      </c>
      <c r="AA10" s="67">
        <v>0</v>
      </c>
      <c r="AB10" s="67">
        <v>0</v>
      </c>
      <c r="AC10" s="67">
        <v>0</v>
      </c>
      <c r="AD10" s="74" t="s">
        <v>199</v>
      </c>
    </row>
    <row r="11" spans="1:30" s="3" customFormat="1" ht="25.5">
      <c r="A11" s="16">
        <f>A10+1</f>
        <v>2</v>
      </c>
      <c r="B11" s="89" t="s">
        <v>40</v>
      </c>
      <c r="C11" s="34" t="s">
        <v>41</v>
      </c>
      <c r="D11" s="30" t="s">
        <v>53</v>
      </c>
      <c r="E11" s="34" t="s">
        <v>49</v>
      </c>
      <c r="F11" s="36">
        <v>42352</v>
      </c>
      <c r="G11" s="36">
        <v>42352</v>
      </c>
      <c r="H11" s="49">
        <v>42367</v>
      </c>
      <c r="I11" s="49">
        <v>42380</v>
      </c>
      <c r="J11" s="49">
        <v>42380</v>
      </c>
      <c r="K11" s="46">
        <f t="shared" si="1"/>
        <v>13</v>
      </c>
      <c r="L11" s="46">
        <f t="shared" si="2"/>
        <v>28</v>
      </c>
      <c r="M11" s="72">
        <f aca="true" t="shared" si="3" ref="M11:M60">L11</f>
        <v>28</v>
      </c>
      <c r="N11" s="30">
        <v>1</v>
      </c>
      <c r="O11" s="30">
        <v>0</v>
      </c>
      <c r="P11" s="34">
        <v>3</v>
      </c>
      <c r="Q11" s="34">
        <v>3</v>
      </c>
      <c r="R11" s="30">
        <f>S11+T11</f>
        <v>466.1</v>
      </c>
      <c r="S11" s="39">
        <v>466.1</v>
      </c>
      <c r="T11" s="16">
        <v>0</v>
      </c>
      <c r="U11" s="39">
        <v>466.1</v>
      </c>
      <c r="V11" s="39">
        <f>W11+X11</f>
        <v>466.1</v>
      </c>
      <c r="W11" s="39">
        <v>466.1</v>
      </c>
      <c r="X11" s="30">
        <v>0</v>
      </c>
      <c r="Y11" s="74" t="s">
        <v>197</v>
      </c>
      <c r="Z11" s="74" t="s">
        <v>198</v>
      </c>
      <c r="AA11" s="85">
        <v>0</v>
      </c>
      <c r="AB11" s="85">
        <v>0</v>
      </c>
      <c r="AC11" s="85">
        <v>0</v>
      </c>
      <c r="AD11" s="74" t="s">
        <v>199</v>
      </c>
    </row>
    <row r="12" spans="1:30" s="3" customFormat="1" ht="25.5">
      <c r="A12" s="99">
        <f aca="true" t="shared" si="4" ref="A12:A70">A11+1</f>
        <v>3</v>
      </c>
      <c r="B12" s="89" t="s">
        <v>101</v>
      </c>
      <c r="C12" s="35" t="s">
        <v>102</v>
      </c>
      <c r="D12" s="45" t="s">
        <v>53</v>
      </c>
      <c r="E12" s="34" t="s">
        <v>103</v>
      </c>
      <c r="F12" s="36">
        <v>42360</v>
      </c>
      <c r="G12" s="36">
        <v>42729</v>
      </c>
      <c r="H12" s="49">
        <v>42384</v>
      </c>
      <c r="I12" s="49">
        <v>42389</v>
      </c>
      <c r="J12" s="49">
        <v>42389</v>
      </c>
      <c r="K12" s="46">
        <f t="shared" si="1"/>
        <v>5</v>
      </c>
      <c r="L12" s="46">
        <f t="shared" si="2"/>
        <v>29</v>
      </c>
      <c r="M12" s="72">
        <f t="shared" si="3"/>
        <v>29</v>
      </c>
      <c r="N12" s="45">
        <v>1</v>
      </c>
      <c r="O12" s="45">
        <v>0</v>
      </c>
      <c r="P12" s="34">
        <v>5</v>
      </c>
      <c r="Q12" s="34">
        <v>10</v>
      </c>
      <c r="R12" s="45">
        <f>S12+T12</f>
        <v>1361.55</v>
      </c>
      <c r="S12" s="39">
        <v>1361.55</v>
      </c>
      <c r="T12" s="45">
        <v>0</v>
      </c>
      <c r="U12" s="39">
        <v>1361.55</v>
      </c>
      <c r="V12" s="39">
        <f>W12+X12</f>
        <v>1361.55</v>
      </c>
      <c r="W12" s="39">
        <v>1361.55</v>
      </c>
      <c r="X12" s="45">
        <v>0</v>
      </c>
      <c r="Y12" s="74" t="s">
        <v>197</v>
      </c>
      <c r="Z12" s="74" t="s">
        <v>198</v>
      </c>
      <c r="AA12" s="85">
        <v>0</v>
      </c>
      <c r="AB12" s="85">
        <v>0</v>
      </c>
      <c r="AC12" s="85">
        <v>0</v>
      </c>
      <c r="AD12" s="74" t="s">
        <v>199</v>
      </c>
    </row>
    <row r="13" spans="1:30" s="3" customFormat="1" ht="25.5">
      <c r="A13" s="99">
        <f t="shared" si="4"/>
        <v>4</v>
      </c>
      <c r="B13" s="90" t="s">
        <v>42</v>
      </c>
      <c r="C13" s="35" t="s">
        <v>43</v>
      </c>
      <c r="D13" s="30" t="s">
        <v>53</v>
      </c>
      <c r="E13" s="37" t="s">
        <v>50</v>
      </c>
      <c r="F13" s="38">
        <v>42431</v>
      </c>
      <c r="G13" s="38">
        <v>42431</v>
      </c>
      <c r="H13" s="50">
        <v>42432</v>
      </c>
      <c r="I13" s="50">
        <v>42432</v>
      </c>
      <c r="J13" s="50">
        <v>42432</v>
      </c>
      <c r="K13" s="46">
        <f t="shared" si="1"/>
        <v>0</v>
      </c>
      <c r="L13" s="46">
        <f t="shared" si="2"/>
        <v>1</v>
      </c>
      <c r="M13" s="72">
        <f t="shared" si="3"/>
        <v>1</v>
      </c>
      <c r="N13" s="30">
        <v>1</v>
      </c>
      <c r="O13" s="30">
        <v>0</v>
      </c>
      <c r="P13" s="34">
        <v>5</v>
      </c>
      <c r="Q13" s="34">
        <v>10</v>
      </c>
      <c r="R13" s="30">
        <f>S13+T13</f>
        <v>466.1</v>
      </c>
      <c r="S13" s="39">
        <v>466.1</v>
      </c>
      <c r="T13" s="30">
        <v>0</v>
      </c>
      <c r="U13" s="39">
        <v>466.1</v>
      </c>
      <c r="V13" s="39">
        <f>W13+X13</f>
        <v>466.1</v>
      </c>
      <c r="W13" s="39">
        <v>466.1</v>
      </c>
      <c r="X13" s="30">
        <v>0</v>
      </c>
      <c r="Y13" s="74" t="s">
        <v>197</v>
      </c>
      <c r="Z13" s="74" t="s">
        <v>198</v>
      </c>
      <c r="AA13" s="85">
        <v>0</v>
      </c>
      <c r="AB13" s="85">
        <v>0</v>
      </c>
      <c r="AC13" s="85">
        <v>0</v>
      </c>
      <c r="AD13" s="74" t="s">
        <v>199</v>
      </c>
    </row>
    <row r="14" spans="1:30" s="3" customFormat="1" ht="25.5">
      <c r="A14" s="99">
        <f t="shared" si="4"/>
        <v>5</v>
      </c>
      <c r="B14" s="90" t="s">
        <v>44</v>
      </c>
      <c r="C14" s="35" t="s">
        <v>45</v>
      </c>
      <c r="D14" s="30" t="s">
        <v>53</v>
      </c>
      <c r="E14" s="37" t="s">
        <v>51</v>
      </c>
      <c r="F14" s="38">
        <v>42443</v>
      </c>
      <c r="G14" s="38">
        <v>42443</v>
      </c>
      <c r="H14" s="50">
        <v>42443</v>
      </c>
      <c r="I14" s="50">
        <v>42453</v>
      </c>
      <c r="J14" s="50">
        <v>42453</v>
      </c>
      <c r="K14" s="46">
        <f t="shared" si="1"/>
        <v>10</v>
      </c>
      <c r="L14" s="46">
        <f t="shared" si="2"/>
        <v>10</v>
      </c>
      <c r="M14" s="72">
        <f t="shared" si="3"/>
        <v>10</v>
      </c>
      <c r="N14" s="30">
        <v>1</v>
      </c>
      <c r="O14" s="30">
        <v>0</v>
      </c>
      <c r="P14" s="34">
        <v>5</v>
      </c>
      <c r="Q14" s="34">
        <v>5</v>
      </c>
      <c r="R14" s="30">
        <f>S14+T14</f>
        <v>466.1</v>
      </c>
      <c r="S14" s="39">
        <v>466.1</v>
      </c>
      <c r="T14" s="30">
        <v>0</v>
      </c>
      <c r="U14" s="39">
        <v>466.1</v>
      </c>
      <c r="V14" s="39">
        <f>W14+X14</f>
        <v>466.1</v>
      </c>
      <c r="W14" s="39">
        <v>466.1</v>
      </c>
      <c r="X14" s="30">
        <v>0</v>
      </c>
      <c r="Y14" s="74" t="s">
        <v>197</v>
      </c>
      <c r="Z14" s="74" t="s">
        <v>198</v>
      </c>
      <c r="AA14" s="85">
        <v>0</v>
      </c>
      <c r="AB14" s="85">
        <v>0</v>
      </c>
      <c r="AC14" s="85">
        <v>0</v>
      </c>
      <c r="AD14" s="74" t="s">
        <v>199</v>
      </c>
    </row>
    <row r="15" spans="1:30" s="3" customFormat="1" ht="25.5">
      <c r="A15" s="99">
        <f t="shared" si="4"/>
        <v>6</v>
      </c>
      <c r="B15" s="90" t="s">
        <v>46</v>
      </c>
      <c r="C15" s="35" t="s">
        <v>47</v>
      </c>
      <c r="D15" s="30" t="s">
        <v>53</v>
      </c>
      <c r="E15" s="37" t="s">
        <v>52</v>
      </c>
      <c r="F15" s="38">
        <v>42446</v>
      </c>
      <c r="G15" s="38">
        <v>42446</v>
      </c>
      <c r="H15" s="50">
        <v>42447</v>
      </c>
      <c r="I15" s="50">
        <v>42447</v>
      </c>
      <c r="J15" s="50">
        <v>42447</v>
      </c>
      <c r="K15" s="46">
        <f t="shared" si="1"/>
        <v>0</v>
      </c>
      <c r="L15" s="46">
        <f t="shared" si="2"/>
        <v>1</v>
      </c>
      <c r="M15" s="72">
        <f t="shared" si="3"/>
        <v>1</v>
      </c>
      <c r="N15" s="30">
        <v>1</v>
      </c>
      <c r="O15" s="30">
        <v>0</v>
      </c>
      <c r="P15" s="34">
        <v>5</v>
      </c>
      <c r="Q15" s="34">
        <v>10</v>
      </c>
      <c r="R15" s="30">
        <f>S15+T15</f>
        <v>466.1</v>
      </c>
      <c r="S15" s="39">
        <v>466.1</v>
      </c>
      <c r="T15" s="30">
        <v>0</v>
      </c>
      <c r="U15" s="39">
        <v>466.1</v>
      </c>
      <c r="V15" s="39">
        <f>W15+X15</f>
        <v>466.1</v>
      </c>
      <c r="W15" s="39">
        <v>466.1</v>
      </c>
      <c r="X15" s="30">
        <v>0</v>
      </c>
      <c r="Y15" s="74" t="s">
        <v>197</v>
      </c>
      <c r="Z15" s="74" t="s">
        <v>198</v>
      </c>
      <c r="AA15" s="85">
        <v>0</v>
      </c>
      <c r="AB15" s="85">
        <v>0</v>
      </c>
      <c r="AC15" s="85">
        <v>0</v>
      </c>
      <c r="AD15" s="74" t="s">
        <v>199</v>
      </c>
    </row>
    <row r="16" spans="1:30" s="3" customFormat="1" ht="38.25">
      <c r="A16" s="99">
        <f t="shared" si="4"/>
        <v>7</v>
      </c>
      <c r="B16" s="91" t="s">
        <v>143</v>
      </c>
      <c r="C16" s="35" t="s">
        <v>72</v>
      </c>
      <c r="D16" s="35" t="s">
        <v>53</v>
      </c>
      <c r="E16" s="37" t="s">
        <v>82</v>
      </c>
      <c r="F16" s="38">
        <v>42426</v>
      </c>
      <c r="G16" s="38">
        <v>42426</v>
      </c>
      <c r="H16" s="50">
        <v>42429</v>
      </c>
      <c r="I16" s="50">
        <v>42461</v>
      </c>
      <c r="J16" s="50">
        <v>42461</v>
      </c>
      <c r="K16" s="46">
        <f t="shared" si="1"/>
        <v>32</v>
      </c>
      <c r="L16" s="46">
        <f t="shared" si="2"/>
        <v>35</v>
      </c>
      <c r="M16" s="72">
        <f t="shared" si="3"/>
        <v>35</v>
      </c>
      <c r="N16" s="42">
        <v>1</v>
      </c>
      <c r="O16" s="42">
        <v>0</v>
      </c>
      <c r="P16" s="37">
        <v>5</v>
      </c>
      <c r="Q16" s="37">
        <v>5</v>
      </c>
      <c r="R16" s="33">
        <f aca="true" t="shared" si="5" ref="R16:R26">S16+T16</f>
        <v>466.1</v>
      </c>
      <c r="S16" s="39">
        <v>466.1</v>
      </c>
      <c r="T16" s="33">
        <v>0</v>
      </c>
      <c r="U16" s="39">
        <v>466.1</v>
      </c>
      <c r="V16" s="39">
        <f aca="true" t="shared" si="6" ref="V16:V26">W16+X16</f>
        <v>466.1</v>
      </c>
      <c r="W16" s="39">
        <v>466.1</v>
      </c>
      <c r="X16" s="33">
        <v>0</v>
      </c>
      <c r="Y16" s="74" t="s">
        <v>197</v>
      </c>
      <c r="Z16" s="74" t="s">
        <v>198</v>
      </c>
      <c r="AA16" s="85">
        <v>0</v>
      </c>
      <c r="AB16" s="85">
        <v>0</v>
      </c>
      <c r="AC16" s="85">
        <v>0</v>
      </c>
      <c r="AD16" s="74" t="s">
        <v>199</v>
      </c>
    </row>
    <row r="17" spans="1:30" s="3" customFormat="1" ht="38.25">
      <c r="A17" s="99">
        <f t="shared" si="4"/>
        <v>8</v>
      </c>
      <c r="B17" s="91" t="s">
        <v>142</v>
      </c>
      <c r="C17" s="35" t="s">
        <v>73</v>
      </c>
      <c r="D17" s="35" t="s">
        <v>53</v>
      </c>
      <c r="E17" s="37" t="s">
        <v>83</v>
      </c>
      <c r="F17" s="38">
        <v>42446</v>
      </c>
      <c r="G17" s="38">
        <v>42446</v>
      </c>
      <c r="H17" s="50">
        <v>42453</v>
      </c>
      <c r="I17" s="50">
        <v>42464</v>
      </c>
      <c r="J17" s="50">
        <v>42464</v>
      </c>
      <c r="K17" s="46">
        <f t="shared" si="1"/>
        <v>11</v>
      </c>
      <c r="L17" s="46">
        <f t="shared" si="2"/>
        <v>18</v>
      </c>
      <c r="M17" s="72">
        <f t="shared" si="3"/>
        <v>18</v>
      </c>
      <c r="N17" s="42">
        <v>1</v>
      </c>
      <c r="O17" s="42">
        <v>0</v>
      </c>
      <c r="P17" s="37">
        <v>5</v>
      </c>
      <c r="Q17" s="37">
        <v>5</v>
      </c>
      <c r="R17" s="33">
        <f t="shared" si="5"/>
        <v>466.1</v>
      </c>
      <c r="S17" s="39">
        <v>466.1</v>
      </c>
      <c r="T17" s="33">
        <v>0</v>
      </c>
      <c r="U17" s="39">
        <v>466.1</v>
      </c>
      <c r="V17" s="39">
        <f t="shared" si="6"/>
        <v>466.1</v>
      </c>
      <c r="W17" s="39">
        <v>466.1</v>
      </c>
      <c r="X17" s="33">
        <v>0</v>
      </c>
      <c r="Y17" s="74" t="s">
        <v>197</v>
      </c>
      <c r="Z17" s="74" t="s">
        <v>198</v>
      </c>
      <c r="AA17" s="85">
        <v>0</v>
      </c>
      <c r="AB17" s="85">
        <v>0</v>
      </c>
      <c r="AC17" s="85">
        <v>0</v>
      </c>
      <c r="AD17" s="74" t="s">
        <v>199</v>
      </c>
    </row>
    <row r="18" spans="1:30" s="3" customFormat="1" ht="38.25">
      <c r="A18" s="99">
        <f t="shared" si="4"/>
        <v>9</v>
      </c>
      <c r="B18" s="91" t="s">
        <v>145</v>
      </c>
      <c r="C18" s="40" t="s">
        <v>74</v>
      </c>
      <c r="D18" s="35" t="s">
        <v>53</v>
      </c>
      <c r="E18" s="37" t="s">
        <v>84</v>
      </c>
      <c r="F18" s="38">
        <v>42461</v>
      </c>
      <c r="G18" s="38">
        <v>42461</v>
      </c>
      <c r="H18" s="50">
        <v>42467</v>
      </c>
      <c r="I18" s="50">
        <v>42479</v>
      </c>
      <c r="J18" s="50">
        <v>42479</v>
      </c>
      <c r="K18" s="46">
        <f t="shared" si="1"/>
        <v>12</v>
      </c>
      <c r="L18" s="46">
        <f t="shared" si="2"/>
        <v>18</v>
      </c>
      <c r="M18" s="72">
        <f t="shared" si="3"/>
        <v>18</v>
      </c>
      <c r="N18" s="42">
        <v>1</v>
      </c>
      <c r="O18" s="42">
        <v>0</v>
      </c>
      <c r="P18" s="37">
        <v>15</v>
      </c>
      <c r="Q18" s="37">
        <v>15</v>
      </c>
      <c r="R18" s="33">
        <f t="shared" si="5"/>
        <v>466.1</v>
      </c>
      <c r="S18" s="39">
        <v>466.1</v>
      </c>
      <c r="T18" s="33">
        <v>0</v>
      </c>
      <c r="U18" s="39">
        <v>466.1</v>
      </c>
      <c r="V18" s="39">
        <f t="shared" si="6"/>
        <v>466.1</v>
      </c>
      <c r="W18" s="39">
        <v>466.1</v>
      </c>
      <c r="X18" s="33">
        <v>0</v>
      </c>
      <c r="Y18" s="74" t="s">
        <v>197</v>
      </c>
      <c r="Z18" s="74" t="s">
        <v>198</v>
      </c>
      <c r="AA18" s="85">
        <v>0</v>
      </c>
      <c r="AB18" s="85">
        <v>0</v>
      </c>
      <c r="AC18" s="85">
        <v>0</v>
      </c>
      <c r="AD18" s="74" t="s">
        <v>199</v>
      </c>
    </row>
    <row r="19" spans="1:30" s="3" customFormat="1" ht="38.25">
      <c r="A19" s="99">
        <f t="shared" si="4"/>
        <v>10</v>
      </c>
      <c r="B19" s="91" t="s">
        <v>65</v>
      </c>
      <c r="C19" s="40" t="s">
        <v>75</v>
      </c>
      <c r="D19" s="35" t="s">
        <v>53</v>
      </c>
      <c r="E19" s="37" t="s">
        <v>85</v>
      </c>
      <c r="F19" s="38">
        <v>42466</v>
      </c>
      <c r="G19" s="38">
        <v>42466</v>
      </c>
      <c r="H19" s="50">
        <v>42475</v>
      </c>
      <c r="I19" s="50">
        <v>42481</v>
      </c>
      <c r="J19" s="50">
        <v>42481</v>
      </c>
      <c r="K19" s="46">
        <f t="shared" si="1"/>
        <v>6</v>
      </c>
      <c r="L19" s="46">
        <f t="shared" si="2"/>
        <v>15</v>
      </c>
      <c r="M19" s="72">
        <f t="shared" si="3"/>
        <v>15</v>
      </c>
      <c r="N19" s="42">
        <v>1</v>
      </c>
      <c r="O19" s="42">
        <v>0</v>
      </c>
      <c r="P19" s="37">
        <v>5</v>
      </c>
      <c r="Q19" s="37">
        <v>5</v>
      </c>
      <c r="R19" s="33">
        <f t="shared" si="5"/>
        <v>466.1</v>
      </c>
      <c r="S19" s="39">
        <v>466.1</v>
      </c>
      <c r="T19" s="33">
        <v>0</v>
      </c>
      <c r="U19" s="39">
        <v>466.1</v>
      </c>
      <c r="V19" s="39">
        <f t="shared" si="6"/>
        <v>466.1</v>
      </c>
      <c r="W19" s="39">
        <v>466.1</v>
      </c>
      <c r="X19" s="33">
        <v>0</v>
      </c>
      <c r="Y19" s="74" t="s">
        <v>197</v>
      </c>
      <c r="Z19" s="74" t="s">
        <v>198</v>
      </c>
      <c r="AA19" s="85">
        <v>0</v>
      </c>
      <c r="AB19" s="85">
        <v>0</v>
      </c>
      <c r="AC19" s="85">
        <v>0</v>
      </c>
      <c r="AD19" s="74" t="s">
        <v>199</v>
      </c>
    </row>
    <row r="20" spans="1:30" s="3" customFormat="1" ht="25.5">
      <c r="A20" s="99">
        <f t="shared" si="4"/>
        <v>11</v>
      </c>
      <c r="B20" s="91" t="s">
        <v>66</v>
      </c>
      <c r="C20" s="40" t="s">
        <v>76</v>
      </c>
      <c r="D20" s="35" t="s">
        <v>53</v>
      </c>
      <c r="E20" s="37" t="s">
        <v>86</v>
      </c>
      <c r="F20" s="38">
        <v>42479</v>
      </c>
      <c r="G20" s="38">
        <v>42479</v>
      </c>
      <c r="H20" s="50">
        <v>42481</v>
      </c>
      <c r="I20" s="50">
        <v>42481</v>
      </c>
      <c r="J20" s="50">
        <v>42481</v>
      </c>
      <c r="K20" s="46">
        <f t="shared" si="1"/>
        <v>0</v>
      </c>
      <c r="L20" s="46">
        <f t="shared" si="2"/>
        <v>2</v>
      </c>
      <c r="M20" s="72">
        <f t="shared" si="3"/>
        <v>2</v>
      </c>
      <c r="N20" s="42">
        <v>1</v>
      </c>
      <c r="O20" s="42">
        <v>0</v>
      </c>
      <c r="P20" s="37">
        <v>1</v>
      </c>
      <c r="Q20" s="37">
        <v>1</v>
      </c>
      <c r="R20" s="33">
        <f t="shared" si="5"/>
        <v>466.1</v>
      </c>
      <c r="S20" s="39">
        <v>466.1</v>
      </c>
      <c r="T20" s="33">
        <v>0</v>
      </c>
      <c r="U20" s="39">
        <v>466.1</v>
      </c>
      <c r="V20" s="39">
        <f t="shared" si="6"/>
        <v>466.1</v>
      </c>
      <c r="W20" s="39">
        <v>466.1</v>
      </c>
      <c r="X20" s="33">
        <v>0</v>
      </c>
      <c r="Y20" s="74" t="s">
        <v>197</v>
      </c>
      <c r="Z20" s="74" t="s">
        <v>198</v>
      </c>
      <c r="AA20" s="85">
        <v>0</v>
      </c>
      <c r="AB20" s="85">
        <v>0</v>
      </c>
      <c r="AC20" s="85">
        <v>0</v>
      </c>
      <c r="AD20" s="74" t="s">
        <v>199</v>
      </c>
    </row>
    <row r="21" spans="1:30" s="3" customFormat="1" ht="38.25">
      <c r="A21" s="99">
        <f t="shared" si="4"/>
        <v>12</v>
      </c>
      <c r="B21" s="91" t="s">
        <v>67</v>
      </c>
      <c r="C21" s="35" t="s">
        <v>77</v>
      </c>
      <c r="D21" s="35" t="s">
        <v>53</v>
      </c>
      <c r="E21" s="37" t="s">
        <v>87</v>
      </c>
      <c r="F21" s="38">
        <v>42488</v>
      </c>
      <c r="G21" s="38">
        <v>42488</v>
      </c>
      <c r="H21" s="50">
        <v>42488</v>
      </c>
      <c r="I21" s="50">
        <v>42488</v>
      </c>
      <c r="J21" s="50">
        <v>42488</v>
      </c>
      <c r="K21" s="46">
        <f t="shared" si="1"/>
        <v>0</v>
      </c>
      <c r="L21" s="46">
        <f t="shared" si="2"/>
        <v>0</v>
      </c>
      <c r="M21" s="72">
        <f t="shared" si="3"/>
        <v>0</v>
      </c>
      <c r="N21" s="42">
        <v>1</v>
      </c>
      <c r="O21" s="42">
        <v>0</v>
      </c>
      <c r="P21" s="37">
        <v>5</v>
      </c>
      <c r="Q21" s="37">
        <v>5</v>
      </c>
      <c r="R21" s="33">
        <f t="shared" si="5"/>
        <v>466.1</v>
      </c>
      <c r="S21" s="39">
        <v>466.1</v>
      </c>
      <c r="T21" s="33">
        <v>0</v>
      </c>
      <c r="U21" s="39">
        <v>466.1</v>
      </c>
      <c r="V21" s="39">
        <f t="shared" si="6"/>
        <v>466.1</v>
      </c>
      <c r="W21" s="39">
        <v>466.1</v>
      </c>
      <c r="X21" s="33">
        <v>0</v>
      </c>
      <c r="Y21" s="74" t="s">
        <v>197</v>
      </c>
      <c r="Z21" s="74" t="s">
        <v>198</v>
      </c>
      <c r="AA21" s="85">
        <v>0</v>
      </c>
      <c r="AB21" s="85">
        <v>0</v>
      </c>
      <c r="AC21" s="85">
        <v>0</v>
      </c>
      <c r="AD21" s="74" t="s">
        <v>199</v>
      </c>
    </row>
    <row r="22" spans="1:30" s="3" customFormat="1" ht="38.25">
      <c r="A22" s="99">
        <f t="shared" si="4"/>
        <v>13</v>
      </c>
      <c r="B22" s="91" t="s">
        <v>98</v>
      </c>
      <c r="C22" s="35" t="s">
        <v>99</v>
      </c>
      <c r="D22" s="35" t="s">
        <v>53</v>
      </c>
      <c r="E22" s="37" t="s">
        <v>100</v>
      </c>
      <c r="F22" s="38">
        <v>42334</v>
      </c>
      <c r="G22" s="38">
        <v>42340</v>
      </c>
      <c r="H22" s="50">
        <v>42342</v>
      </c>
      <c r="I22" s="50">
        <v>42481</v>
      </c>
      <c r="J22" s="50">
        <v>42481</v>
      </c>
      <c r="K22" s="46">
        <f t="shared" si="1"/>
        <v>139</v>
      </c>
      <c r="L22" s="46">
        <f t="shared" si="2"/>
        <v>147</v>
      </c>
      <c r="M22" s="72">
        <f t="shared" si="3"/>
        <v>147</v>
      </c>
      <c r="N22" s="45">
        <v>1</v>
      </c>
      <c r="O22" s="45">
        <v>0</v>
      </c>
      <c r="P22" s="37">
        <v>10</v>
      </c>
      <c r="Q22" s="37">
        <v>15</v>
      </c>
      <c r="R22" s="45">
        <f>S22+T22</f>
        <v>466.1</v>
      </c>
      <c r="S22" s="39">
        <v>466.1</v>
      </c>
      <c r="T22" s="45">
        <v>0</v>
      </c>
      <c r="U22" s="39">
        <v>466.1</v>
      </c>
      <c r="V22" s="39">
        <f>W22+X22</f>
        <v>466.1</v>
      </c>
      <c r="W22" s="39">
        <v>466.1</v>
      </c>
      <c r="X22" s="45">
        <v>0</v>
      </c>
      <c r="Y22" s="74" t="s">
        <v>197</v>
      </c>
      <c r="Z22" s="74" t="s">
        <v>198</v>
      </c>
      <c r="AA22" s="85">
        <v>0</v>
      </c>
      <c r="AB22" s="85">
        <v>0</v>
      </c>
      <c r="AC22" s="85">
        <v>0</v>
      </c>
      <c r="AD22" s="74" t="s">
        <v>199</v>
      </c>
    </row>
    <row r="23" spans="1:30" s="3" customFormat="1" ht="25.5">
      <c r="A23" s="99">
        <f t="shared" si="4"/>
        <v>14</v>
      </c>
      <c r="B23" s="91" t="s">
        <v>68</v>
      </c>
      <c r="C23" s="35" t="s">
        <v>78</v>
      </c>
      <c r="D23" s="35" t="s">
        <v>53</v>
      </c>
      <c r="E23" s="37" t="s">
        <v>88</v>
      </c>
      <c r="F23" s="38">
        <v>42494</v>
      </c>
      <c r="G23" s="38">
        <v>42494</v>
      </c>
      <c r="H23" s="50">
        <v>42500</v>
      </c>
      <c r="I23" s="50">
        <v>42501</v>
      </c>
      <c r="J23" s="50">
        <v>42501</v>
      </c>
      <c r="K23" s="46">
        <f t="shared" si="1"/>
        <v>1</v>
      </c>
      <c r="L23" s="46">
        <f t="shared" si="2"/>
        <v>7</v>
      </c>
      <c r="M23" s="72">
        <f t="shared" si="3"/>
        <v>7</v>
      </c>
      <c r="N23" s="42">
        <v>1</v>
      </c>
      <c r="O23" s="42">
        <v>0</v>
      </c>
      <c r="P23" s="37">
        <v>5</v>
      </c>
      <c r="Q23" s="37">
        <v>5</v>
      </c>
      <c r="R23" s="33">
        <f t="shared" si="5"/>
        <v>466.1</v>
      </c>
      <c r="S23" s="39">
        <v>466.1</v>
      </c>
      <c r="T23" s="33">
        <v>0</v>
      </c>
      <c r="U23" s="39">
        <v>466.1</v>
      </c>
      <c r="V23" s="39">
        <f t="shared" si="6"/>
        <v>466.1</v>
      </c>
      <c r="W23" s="39">
        <v>466.1</v>
      </c>
      <c r="X23" s="33">
        <v>0</v>
      </c>
      <c r="Y23" s="74" t="s">
        <v>197</v>
      </c>
      <c r="Z23" s="74" t="s">
        <v>198</v>
      </c>
      <c r="AA23" s="85">
        <v>0</v>
      </c>
      <c r="AB23" s="85">
        <v>0</v>
      </c>
      <c r="AC23" s="85">
        <v>0</v>
      </c>
      <c r="AD23" s="74" t="s">
        <v>199</v>
      </c>
    </row>
    <row r="24" spans="1:30" s="3" customFormat="1" ht="51">
      <c r="A24" s="99">
        <f t="shared" si="4"/>
        <v>15</v>
      </c>
      <c r="B24" s="91" t="s">
        <v>69</v>
      </c>
      <c r="C24" s="35" t="s">
        <v>79</v>
      </c>
      <c r="D24" s="35" t="s">
        <v>53</v>
      </c>
      <c r="E24" s="37" t="s">
        <v>89</v>
      </c>
      <c r="F24" s="38">
        <v>42495</v>
      </c>
      <c r="G24" s="38">
        <v>42495</v>
      </c>
      <c r="H24" s="50">
        <v>42495</v>
      </c>
      <c r="I24" s="50">
        <v>42508</v>
      </c>
      <c r="J24" s="50">
        <v>42508</v>
      </c>
      <c r="K24" s="46">
        <f t="shared" si="1"/>
        <v>13</v>
      </c>
      <c r="L24" s="46">
        <f t="shared" si="2"/>
        <v>13</v>
      </c>
      <c r="M24" s="72">
        <f t="shared" si="3"/>
        <v>13</v>
      </c>
      <c r="N24" s="42">
        <v>1</v>
      </c>
      <c r="O24" s="42">
        <v>0</v>
      </c>
      <c r="P24" s="37">
        <v>5</v>
      </c>
      <c r="Q24" s="37">
        <v>5</v>
      </c>
      <c r="R24" s="33">
        <f t="shared" si="5"/>
        <v>466.1</v>
      </c>
      <c r="S24" s="39">
        <v>466.1</v>
      </c>
      <c r="T24" s="33">
        <v>0</v>
      </c>
      <c r="U24" s="39">
        <v>466.1</v>
      </c>
      <c r="V24" s="39">
        <f t="shared" si="6"/>
        <v>466.1</v>
      </c>
      <c r="W24" s="39">
        <v>466.1</v>
      </c>
      <c r="X24" s="33">
        <v>0</v>
      </c>
      <c r="Y24" s="74" t="s">
        <v>197</v>
      </c>
      <c r="Z24" s="74" t="s">
        <v>198</v>
      </c>
      <c r="AA24" s="85">
        <v>0</v>
      </c>
      <c r="AB24" s="85">
        <v>0</v>
      </c>
      <c r="AC24" s="85">
        <v>0</v>
      </c>
      <c r="AD24" s="74" t="s">
        <v>199</v>
      </c>
    </row>
    <row r="25" spans="1:30" s="3" customFormat="1" ht="25.5">
      <c r="A25" s="99">
        <f t="shared" si="4"/>
        <v>16</v>
      </c>
      <c r="B25" s="91" t="s">
        <v>70</v>
      </c>
      <c r="C25" s="35" t="s">
        <v>80</v>
      </c>
      <c r="D25" s="35" t="s">
        <v>53</v>
      </c>
      <c r="E25" s="37" t="s">
        <v>90</v>
      </c>
      <c r="F25" s="38">
        <v>42506</v>
      </c>
      <c r="G25" s="38">
        <v>42506</v>
      </c>
      <c r="H25" s="50">
        <v>42510</v>
      </c>
      <c r="I25" s="50">
        <v>42514</v>
      </c>
      <c r="J25" s="50">
        <v>42514</v>
      </c>
      <c r="K25" s="46">
        <f t="shared" si="1"/>
        <v>4</v>
      </c>
      <c r="L25" s="46">
        <f t="shared" si="2"/>
        <v>8</v>
      </c>
      <c r="M25" s="72">
        <f t="shared" si="3"/>
        <v>8</v>
      </c>
      <c r="N25" s="42">
        <v>1</v>
      </c>
      <c r="O25" s="42">
        <v>0</v>
      </c>
      <c r="P25" s="37">
        <v>5</v>
      </c>
      <c r="Q25" s="37">
        <v>5</v>
      </c>
      <c r="R25" s="33">
        <f t="shared" si="5"/>
        <v>466.1</v>
      </c>
      <c r="S25" s="39">
        <v>466.1</v>
      </c>
      <c r="T25" s="33">
        <v>0</v>
      </c>
      <c r="U25" s="39">
        <v>466.1</v>
      </c>
      <c r="V25" s="39">
        <f t="shared" si="6"/>
        <v>466.1</v>
      </c>
      <c r="W25" s="39">
        <v>466.1</v>
      </c>
      <c r="X25" s="33">
        <v>0</v>
      </c>
      <c r="Y25" s="74" t="s">
        <v>197</v>
      </c>
      <c r="Z25" s="74" t="s">
        <v>198</v>
      </c>
      <c r="AA25" s="85">
        <v>0</v>
      </c>
      <c r="AB25" s="85">
        <v>0</v>
      </c>
      <c r="AC25" s="85">
        <v>0</v>
      </c>
      <c r="AD25" s="74" t="s">
        <v>199</v>
      </c>
    </row>
    <row r="26" spans="1:30" s="3" customFormat="1" ht="25.5">
      <c r="A26" s="99">
        <f t="shared" si="4"/>
        <v>17</v>
      </c>
      <c r="B26" s="91" t="s">
        <v>71</v>
      </c>
      <c r="C26" s="35" t="s">
        <v>81</v>
      </c>
      <c r="D26" s="35" t="s">
        <v>53</v>
      </c>
      <c r="E26" s="37" t="s">
        <v>91</v>
      </c>
      <c r="F26" s="38">
        <v>42507</v>
      </c>
      <c r="G26" s="38">
        <v>42507</v>
      </c>
      <c r="H26" s="50">
        <v>42514</v>
      </c>
      <c r="I26" s="50">
        <v>42521</v>
      </c>
      <c r="J26" s="50">
        <v>42521</v>
      </c>
      <c r="K26" s="46">
        <f t="shared" si="1"/>
        <v>7</v>
      </c>
      <c r="L26" s="46">
        <f t="shared" si="2"/>
        <v>14</v>
      </c>
      <c r="M26" s="72">
        <f t="shared" si="3"/>
        <v>14</v>
      </c>
      <c r="N26" s="42">
        <v>1</v>
      </c>
      <c r="O26" s="42">
        <v>0</v>
      </c>
      <c r="P26" s="37">
        <v>5</v>
      </c>
      <c r="Q26" s="37">
        <v>5</v>
      </c>
      <c r="R26" s="33">
        <f t="shared" si="5"/>
        <v>466.1</v>
      </c>
      <c r="S26" s="39">
        <v>466.1</v>
      </c>
      <c r="T26" s="33">
        <v>0</v>
      </c>
      <c r="U26" s="39">
        <v>466.1</v>
      </c>
      <c r="V26" s="39">
        <f t="shared" si="6"/>
        <v>466.1</v>
      </c>
      <c r="W26" s="39">
        <v>466.1</v>
      </c>
      <c r="X26" s="33">
        <v>0</v>
      </c>
      <c r="Y26" s="74" t="s">
        <v>197</v>
      </c>
      <c r="Z26" s="74" t="s">
        <v>198</v>
      </c>
      <c r="AA26" s="85">
        <v>0</v>
      </c>
      <c r="AB26" s="85">
        <v>0</v>
      </c>
      <c r="AC26" s="85">
        <v>0</v>
      </c>
      <c r="AD26" s="74" t="s">
        <v>199</v>
      </c>
    </row>
    <row r="27" spans="1:30" s="3" customFormat="1" ht="45">
      <c r="A27" s="99">
        <f t="shared" si="4"/>
        <v>18</v>
      </c>
      <c r="B27" s="91" t="s">
        <v>144</v>
      </c>
      <c r="C27" s="64" t="s">
        <v>105</v>
      </c>
      <c r="D27" s="59" t="s">
        <v>53</v>
      </c>
      <c r="E27" s="37" t="s">
        <v>106</v>
      </c>
      <c r="F27" s="38">
        <v>42396</v>
      </c>
      <c r="G27" s="38">
        <v>42396</v>
      </c>
      <c r="H27" s="38">
        <v>42402</v>
      </c>
      <c r="I27" s="38">
        <v>42529</v>
      </c>
      <c r="J27" s="38">
        <v>42529</v>
      </c>
      <c r="K27" s="46">
        <f t="shared" si="1"/>
        <v>127</v>
      </c>
      <c r="L27" s="46">
        <f t="shared" si="2"/>
        <v>133</v>
      </c>
      <c r="M27" s="72">
        <f t="shared" si="3"/>
        <v>133</v>
      </c>
      <c r="N27" s="35">
        <v>1</v>
      </c>
      <c r="O27" s="35">
        <v>0</v>
      </c>
      <c r="P27" s="34">
        <v>5</v>
      </c>
      <c r="Q27" s="37">
        <v>14</v>
      </c>
      <c r="R27" s="59">
        <f>S27+T27</f>
        <v>466.1</v>
      </c>
      <c r="S27" s="39">
        <v>466.1</v>
      </c>
      <c r="T27" s="59">
        <v>0</v>
      </c>
      <c r="U27" s="39">
        <v>466.1</v>
      </c>
      <c r="V27" s="39">
        <f>W27+X27</f>
        <v>466.1</v>
      </c>
      <c r="W27" s="39">
        <v>466.1</v>
      </c>
      <c r="X27" s="59">
        <v>0</v>
      </c>
      <c r="Y27" s="74" t="s">
        <v>197</v>
      </c>
      <c r="Z27" s="74" t="s">
        <v>198</v>
      </c>
      <c r="AA27" s="85">
        <v>0</v>
      </c>
      <c r="AB27" s="85">
        <v>0</v>
      </c>
      <c r="AC27" s="85">
        <v>0</v>
      </c>
      <c r="AD27" s="74" t="s">
        <v>199</v>
      </c>
    </row>
    <row r="28" spans="1:30" s="3" customFormat="1" ht="30">
      <c r="A28" s="99">
        <f t="shared" si="4"/>
        <v>19</v>
      </c>
      <c r="B28" s="92" t="s">
        <v>107</v>
      </c>
      <c r="C28" s="65" t="s">
        <v>108</v>
      </c>
      <c r="D28" s="59" t="s">
        <v>53</v>
      </c>
      <c r="E28" s="37" t="s">
        <v>109</v>
      </c>
      <c r="F28" s="38">
        <v>42501</v>
      </c>
      <c r="G28" s="38">
        <v>42501</v>
      </c>
      <c r="H28" s="38">
        <v>42509</v>
      </c>
      <c r="I28" s="38">
        <v>42542</v>
      </c>
      <c r="J28" s="38">
        <v>42542</v>
      </c>
      <c r="K28" s="46">
        <f t="shared" si="1"/>
        <v>33</v>
      </c>
      <c r="L28" s="46">
        <f t="shared" si="2"/>
        <v>41</v>
      </c>
      <c r="M28" s="72">
        <f t="shared" si="3"/>
        <v>41</v>
      </c>
      <c r="N28" s="35">
        <v>1</v>
      </c>
      <c r="O28" s="35">
        <v>0</v>
      </c>
      <c r="P28" s="34">
        <v>5</v>
      </c>
      <c r="Q28" s="37">
        <v>5</v>
      </c>
      <c r="R28" s="59">
        <f>S28+T28</f>
        <v>466.1</v>
      </c>
      <c r="S28" s="39">
        <v>466.1</v>
      </c>
      <c r="T28" s="59">
        <v>0</v>
      </c>
      <c r="U28" s="39">
        <v>466.1</v>
      </c>
      <c r="V28" s="39">
        <f>W28+X28</f>
        <v>466.1</v>
      </c>
      <c r="W28" s="39">
        <v>466.1</v>
      </c>
      <c r="X28" s="59">
        <v>0</v>
      </c>
      <c r="Y28" s="74" t="s">
        <v>197</v>
      </c>
      <c r="Z28" s="74" t="s">
        <v>198</v>
      </c>
      <c r="AA28" s="85">
        <v>0</v>
      </c>
      <c r="AB28" s="85">
        <v>0</v>
      </c>
      <c r="AC28" s="85">
        <v>0</v>
      </c>
      <c r="AD28" s="74" t="s">
        <v>199</v>
      </c>
    </row>
    <row r="29" spans="1:30" s="3" customFormat="1" ht="33.75">
      <c r="A29" s="99">
        <f t="shared" si="4"/>
        <v>20</v>
      </c>
      <c r="B29" s="91" t="s">
        <v>110</v>
      </c>
      <c r="C29" s="66" t="s">
        <v>111</v>
      </c>
      <c r="D29" s="59" t="s">
        <v>53</v>
      </c>
      <c r="E29" s="37" t="s">
        <v>112</v>
      </c>
      <c r="F29" s="38">
        <v>42509</v>
      </c>
      <c r="G29" s="38">
        <v>42509</v>
      </c>
      <c r="H29" s="38">
        <v>42510</v>
      </c>
      <c r="I29" s="38">
        <v>42522</v>
      </c>
      <c r="J29" s="38">
        <v>42522</v>
      </c>
      <c r="K29" s="46">
        <f t="shared" si="1"/>
        <v>12</v>
      </c>
      <c r="L29" s="46">
        <f t="shared" si="2"/>
        <v>13</v>
      </c>
      <c r="M29" s="72">
        <f t="shared" si="3"/>
        <v>13</v>
      </c>
      <c r="N29" s="35">
        <v>1</v>
      </c>
      <c r="O29" s="35">
        <v>0</v>
      </c>
      <c r="P29" s="34">
        <v>5</v>
      </c>
      <c r="Q29" s="37">
        <v>5</v>
      </c>
      <c r="R29" s="59">
        <f aca="true" t="shared" si="7" ref="R29:R41">S29+T29</f>
        <v>466.1</v>
      </c>
      <c r="S29" s="39">
        <v>466.1</v>
      </c>
      <c r="T29" s="59">
        <v>0</v>
      </c>
      <c r="U29" s="39">
        <v>466.1</v>
      </c>
      <c r="V29" s="39">
        <f>W29+X29</f>
        <v>466.1</v>
      </c>
      <c r="W29" s="39">
        <v>466.1</v>
      </c>
      <c r="X29" s="59">
        <v>0</v>
      </c>
      <c r="Y29" s="74" t="s">
        <v>197</v>
      </c>
      <c r="Z29" s="74" t="s">
        <v>198</v>
      </c>
      <c r="AA29" s="85">
        <v>0</v>
      </c>
      <c r="AB29" s="85">
        <v>0</v>
      </c>
      <c r="AC29" s="85">
        <v>0</v>
      </c>
      <c r="AD29" s="74" t="s">
        <v>199</v>
      </c>
    </row>
    <row r="30" spans="1:30" s="3" customFormat="1" ht="25.5">
      <c r="A30" s="99">
        <f t="shared" si="4"/>
        <v>21</v>
      </c>
      <c r="B30" s="90" t="s">
        <v>113</v>
      </c>
      <c r="C30" s="66" t="s">
        <v>114</v>
      </c>
      <c r="D30" s="59" t="s">
        <v>53</v>
      </c>
      <c r="E30" s="37" t="s">
        <v>115</v>
      </c>
      <c r="F30" s="38">
        <v>42529</v>
      </c>
      <c r="G30" s="38">
        <v>42529</v>
      </c>
      <c r="H30" s="38">
        <v>42541</v>
      </c>
      <c r="I30" s="38">
        <v>42544</v>
      </c>
      <c r="J30" s="38">
        <v>42544</v>
      </c>
      <c r="K30" s="46">
        <f t="shared" si="1"/>
        <v>3</v>
      </c>
      <c r="L30" s="46">
        <f t="shared" si="2"/>
        <v>15</v>
      </c>
      <c r="M30" s="72">
        <f t="shared" si="3"/>
        <v>15</v>
      </c>
      <c r="N30" s="35">
        <v>1</v>
      </c>
      <c r="O30" s="35">
        <v>0</v>
      </c>
      <c r="P30" s="34">
        <v>10</v>
      </c>
      <c r="Q30" s="37">
        <v>10</v>
      </c>
      <c r="R30" s="59">
        <f t="shared" si="7"/>
        <v>466.1</v>
      </c>
      <c r="S30" s="39">
        <v>466.1</v>
      </c>
      <c r="T30" s="59">
        <v>0</v>
      </c>
      <c r="U30" s="39">
        <v>466.1</v>
      </c>
      <c r="V30" s="39">
        <f>W30+X30</f>
        <v>466.1</v>
      </c>
      <c r="W30" s="39">
        <v>466.1</v>
      </c>
      <c r="X30" s="59">
        <v>0</v>
      </c>
      <c r="Y30" s="74" t="s">
        <v>197</v>
      </c>
      <c r="Z30" s="74" t="s">
        <v>198</v>
      </c>
      <c r="AA30" s="85">
        <v>0</v>
      </c>
      <c r="AB30" s="85">
        <v>0</v>
      </c>
      <c r="AC30" s="85">
        <v>0</v>
      </c>
      <c r="AD30" s="74" t="s">
        <v>199</v>
      </c>
    </row>
    <row r="31" spans="1:30" s="3" customFormat="1" ht="25.5">
      <c r="A31" s="99">
        <f t="shared" si="4"/>
        <v>22</v>
      </c>
      <c r="B31" s="90" t="s">
        <v>116</v>
      </c>
      <c r="C31" s="66" t="s">
        <v>117</v>
      </c>
      <c r="D31" s="59" t="s">
        <v>53</v>
      </c>
      <c r="E31" s="37" t="s">
        <v>118</v>
      </c>
      <c r="F31" s="38">
        <v>42530</v>
      </c>
      <c r="G31" s="38">
        <v>42530</v>
      </c>
      <c r="H31" s="38">
        <v>42536</v>
      </c>
      <c r="I31" s="38">
        <v>42538</v>
      </c>
      <c r="J31" s="38">
        <v>42538</v>
      </c>
      <c r="K31" s="46">
        <f t="shared" si="1"/>
        <v>2</v>
      </c>
      <c r="L31" s="46">
        <f t="shared" si="2"/>
        <v>8</v>
      </c>
      <c r="M31" s="72">
        <f t="shared" si="3"/>
        <v>8</v>
      </c>
      <c r="N31" s="35">
        <v>1</v>
      </c>
      <c r="O31" s="35">
        <v>0</v>
      </c>
      <c r="P31" s="34">
        <v>5</v>
      </c>
      <c r="Q31" s="37">
        <v>5</v>
      </c>
      <c r="R31" s="59">
        <f t="shared" si="7"/>
        <v>466.1</v>
      </c>
      <c r="S31" s="39">
        <v>466.1</v>
      </c>
      <c r="T31" s="59">
        <v>0</v>
      </c>
      <c r="U31" s="39">
        <v>466.1</v>
      </c>
      <c r="V31" s="39">
        <f>W31+X31</f>
        <v>466.1</v>
      </c>
      <c r="W31" s="39">
        <v>466.1</v>
      </c>
      <c r="X31" s="59">
        <v>0</v>
      </c>
      <c r="Y31" s="74" t="s">
        <v>197</v>
      </c>
      <c r="Z31" s="74" t="s">
        <v>198</v>
      </c>
      <c r="AA31" s="85">
        <v>0</v>
      </c>
      <c r="AB31" s="85">
        <v>0</v>
      </c>
      <c r="AC31" s="85">
        <v>0</v>
      </c>
      <c r="AD31" s="74" t="s">
        <v>199</v>
      </c>
    </row>
    <row r="32" spans="1:30" s="3" customFormat="1" ht="25.5">
      <c r="A32" s="99">
        <f t="shared" si="4"/>
        <v>23</v>
      </c>
      <c r="B32" s="90" t="s">
        <v>119</v>
      </c>
      <c r="C32" s="66" t="s">
        <v>120</v>
      </c>
      <c r="D32" s="85" t="s">
        <v>53</v>
      </c>
      <c r="E32" s="37" t="s">
        <v>121</v>
      </c>
      <c r="F32" s="38">
        <v>42531</v>
      </c>
      <c r="G32" s="38">
        <v>42531</v>
      </c>
      <c r="H32" s="38">
        <v>42531</v>
      </c>
      <c r="I32" s="38">
        <v>42535</v>
      </c>
      <c r="J32" s="38">
        <v>42535</v>
      </c>
      <c r="K32" s="46">
        <f t="shared" si="1"/>
        <v>4</v>
      </c>
      <c r="L32" s="46">
        <f t="shared" si="2"/>
        <v>4</v>
      </c>
      <c r="M32" s="72">
        <f t="shared" si="3"/>
        <v>4</v>
      </c>
      <c r="N32" s="35">
        <v>1</v>
      </c>
      <c r="O32" s="35">
        <v>0</v>
      </c>
      <c r="P32" s="37">
        <v>5</v>
      </c>
      <c r="Q32" s="37">
        <v>5</v>
      </c>
      <c r="R32" s="59">
        <f t="shared" si="7"/>
        <v>466.1</v>
      </c>
      <c r="S32" s="39">
        <v>466.1</v>
      </c>
      <c r="T32" s="59">
        <v>0</v>
      </c>
      <c r="U32" s="39">
        <v>466.1</v>
      </c>
      <c r="V32" s="39">
        <f>W32+X32</f>
        <v>466.1</v>
      </c>
      <c r="W32" s="39">
        <v>466.1</v>
      </c>
      <c r="X32" s="59">
        <v>0</v>
      </c>
      <c r="Y32" s="74" t="s">
        <v>197</v>
      </c>
      <c r="Z32" s="74" t="s">
        <v>198</v>
      </c>
      <c r="AA32" s="85">
        <v>0</v>
      </c>
      <c r="AB32" s="85">
        <v>0</v>
      </c>
      <c r="AC32" s="85">
        <v>0</v>
      </c>
      <c r="AD32" s="74" t="s">
        <v>199</v>
      </c>
    </row>
    <row r="33" spans="1:30" s="3" customFormat="1" ht="33" customHeight="1">
      <c r="A33" s="99">
        <f t="shared" si="4"/>
        <v>24</v>
      </c>
      <c r="B33" s="91" t="s">
        <v>134</v>
      </c>
      <c r="C33" s="77" t="s">
        <v>135</v>
      </c>
      <c r="D33" s="85" t="s">
        <v>53</v>
      </c>
      <c r="E33" s="37" t="s">
        <v>136</v>
      </c>
      <c r="F33" s="38">
        <v>42303</v>
      </c>
      <c r="G33" s="38">
        <v>42320</v>
      </c>
      <c r="H33" s="50">
        <v>42320</v>
      </c>
      <c r="I33" s="50">
        <v>42562</v>
      </c>
      <c r="J33" s="50">
        <v>42562</v>
      </c>
      <c r="K33" s="46">
        <f t="shared" si="1"/>
        <v>242</v>
      </c>
      <c r="L33" s="46">
        <f t="shared" si="2"/>
        <v>259</v>
      </c>
      <c r="M33" s="72">
        <f t="shared" si="3"/>
        <v>259</v>
      </c>
      <c r="N33" s="35">
        <v>1</v>
      </c>
      <c r="O33" s="35">
        <v>0</v>
      </c>
      <c r="P33" s="37">
        <v>10</v>
      </c>
      <c r="Q33" s="37">
        <v>15</v>
      </c>
      <c r="R33" s="85">
        <f t="shared" si="7"/>
        <v>466.1</v>
      </c>
      <c r="S33" s="39">
        <v>466.1</v>
      </c>
      <c r="T33" s="85">
        <v>0</v>
      </c>
      <c r="U33" s="39">
        <v>466.1</v>
      </c>
      <c r="V33" s="39">
        <f aca="true" t="shared" si="8" ref="V33:V41">W33+X33</f>
        <v>466.1</v>
      </c>
      <c r="W33" s="39">
        <v>466.1</v>
      </c>
      <c r="X33" s="85">
        <v>0</v>
      </c>
      <c r="Y33" s="74" t="s">
        <v>197</v>
      </c>
      <c r="Z33" s="74" t="s">
        <v>198</v>
      </c>
      <c r="AA33" s="85">
        <v>0</v>
      </c>
      <c r="AB33" s="85">
        <v>0</v>
      </c>
      <c r="AC33" s="85">
        <v>0</v>
      </c>
      <c r="AD33" s="74" t="s">
        <v>199</v>
      </c>
    </row>
    <row r="34" spans="1:30" s="3" customFormat="1" ht="38.25">
      <c r="A34" s="99">
        <f t="shared" si="4"/>
        <v>25</v>
      </c>
      <c r="B34" s="91" t="s">
        <v>137</v>
      </c>
      <c r="C34" s="77" t="s">
        <v>138</v>
      </c>
      <c r="D34" s="85" t="s">
        <v>53</v>
      </c>
      <c r="E34" s="37" t="s">
        <v>139</v>
      </c>
      <c r="F34" s="38">
        <v>42480</v>
      </c>
      <c r="G34" s="38">
        <v>42488</v>
      </c>
      <c r="H34" s="38">
        <v>42488</v>
      </c>
      <c r="I34" s="50">
        <v>42563</v>
      </c>
      <c r="J34" s="50">
        <v>42563</v>
      </c>
      <c r="K34" s="46">
        <f t="shared" si="1"/>
        <v>75</v>
      </c>
      <c r="L34" s="46">
        <f t="shared" si="2"/>
        <v>83</v>
      </c>
      <c r="M34" s="72">
        <f t="shared" si="3"/>
        <v>83</v>
      </c>
      <c r="N34" s="35">
        <v>1</v>
      </c>
      <c r="O34" s="35">
        <v>0</v>
      </c>
      <c r="P34" s="37">
        <v>15</v>
      </c>
      <c r="Q34" s="37">
        <v>15</v>
      </c>
      <c r="R34" s="85">
        <f t="shared" si="7"/>
        <v>466.1</v>
      </c>
      <c r="S34" s="39">
        <v>466.1</v>
      </c>
      <c r="T34" s="85">
        <v>0</v>
      </c>
      <c r="U34" s="39">
        <v>466.1</v>
      </c>
      <c r="V34" s="39">
        <f t="shared" si="8"/>
        <v>466.1</v>
      </c>
      <c r="W34" s="39">
        <v>466.1</v>
      </c>
      <c r="X34" s="85">
        <v>0</v>
      </c>
      <c r="Y34" s="74" t="s">
        <v>197</v>
      </c>
      <c r="Z34" s="74" t="s">
        <v>198</v>
      </c>
      <c r="AA34" s="85">
        <v>0</v>
      </c>
      <c r="AB34" s="85">
        <v>0</v>
      </c>
      <c r="AC34" s="85">
        <v>0</v>
      </c>
      <c r="AD34" s="74" t="s">
        <v>199</v>
      </c>
    </row>
    <row r="35" spans="1:30" s="3" customFormat="1" ht="25.5">
      <c r="A35" s="99">
        <f t="shared" si="4"/>
        <v>26</v>
      </c>
      <c r="B35" s="91" t="s">
        <v>146</v>
      </c>
      <c r="C35" s="77" t="s">
        <v>147</v>
      </c>
      <c r="D35" s="85" t="s">
        <v>53</v>
      </c>
      <c r="E35" s="37" t="s">
        <v>148</v>
      </c>
      <c r="F35" s="38">
        <v>42529</v>
      </c>
      <c r="G35" s="38">
        <v>42531</v>
      </c>
      <c r="H35" s="38">
        <v>42531</v>
      </c>
      <c r="I35" s="50">
        <v>42555</v>
      </c>
      <c r="J35" s="50">
        <v>42555</v>
      </c>
      <c r="K35" s="46">
        <f t="shared" si="1"/>
        <v>24</v>
      </c>
      <c r="L35" s="46">
        <f t="shared" si="2"/>
        <v>26</v>
      </c>
      <c r="M35" s="72">
        <f t="shared" si="3"/>
        <v>26</v>
      </c>
      <c r="N35" s="35">
        <v>1</v>
      </c>
      <c r="O35" s="35">
        <v>0</v>
      </c>
      <c r="P35" s="37">
        <v>10</v>
      </c>
      <c r="Q35" s="37">
        <v>15</v>
      </c>
      <c r="R35" s="85">
        <f t="shared" si="7"/>
        <v>466.1</v>
      </c>
      <c r="S35" s="39">
        <v>466.1</v>
      </c>
      <c r="T35" s="85">
        <v>0</v>
      </c>
      <c r="U35" s="39">
        <v>466.1</v>
      </c>
      <c r="V35" s="39">
        <f t="shared" si="8"/>
        <v>466.1</v>
      </c>
      <c r="W35" s="39">
        <v>466.1</v>
      </c>
      <c r="X35" s="85">
        <v>0</v>
      </c>
      <c r="Y35" s="74" t="s">
        <v>197</v>
      </c>
      <c r="Z35" s="74" t="s">
        <v>198</v>
      </c>
      <c r="AA35" s="85">
        <v>0</v>
      </c>
      <c r="AB35" s="85">
        <v>0</v>
      </c>
      <c r="AC35" s="85">
        <v>0</v>
      </c>
      <c r="AD35" s="74" t="s">
        <v>199</v>
      </c>
    </row>
    <row r="36" spans="1:30" s="3" customFormat="1" ht="25.5">
      <c r="A36" s="99">
        <f t="shared" si="4"/>
        <v>27</v>
      </c>
      <c r="B36" s="91" t="s">
        <v>149</v>
      </c>
      <c r="C36" s="77" t="s">
        <v>150</v>
      </c>
      <c r="D36" s="85" t="s">
        <v>53</v>
      </c>
      <c r="E36" s="37" t="s">
        <v>151</v>
      </c>
      <c r="F36" s="38">
        <v>42551</v>
      </c>
      <c r="G36" s="38">
        <v>42562</v>
      </c>
      <c r="H36" s="38">
        <v>42562</v>
      </c>
      <c r="I36" s="50">
        <v>42563</v>
      </c>
      <c r="J36" s="50">
        <v>42563</v>
      </c>
      <c r="K36" s="46">
        <f t="shared" si="1"/>
        <v>1</v>
      </c>
      <c r="L36" s="46">
        <f t="shared" si="2"/>
        <v>12</v>
      </c>
      <c r="M36" s="72">
        <f t="shared" si="3"/>
        <v>12</v>
      </c>
      <c r="N36" s="35">
        <v>1</v>
      </c>
      <c r="O36" s="35">
        <v>0</v>
      </c>
      <c r="P36" s="37">
        <v>10</v>
      </c>
      <c r="Q36" s="37">
        <v>10</v>
      </c>
      <c r="R36" s="85">
        <f t="shared" si="7"/>
        <v>466.1</v>
      </c>
      <c r="S36" s="39">
        <v>466.1</v>
      </c>
      <c r="T36" s="85">
        <v>0</v>
      </c>
      <c r="U36" s="39">
        <v>466.1</v>
      </c>
      <c r="V36" s="39">
        <f t="shared" si="8"/>
        <v>466.1</v>
      </c>
      <c r="W36" s="39">
        <v>466.1</v>
      </c>
      <c r="X36" s="85">
        <v>0</v>
      </c>
      <c r="Y36" s="74" t="s">
        <v>197</v>
      </c>
      <c r="Z36" s="74" t="s">
        <v>198</v>
      </c>
      <c r="AA36" s="85">
        <v>0</v>
      </c>
      <c r="AB36" s="85">
        <v>0</v>
      </c>
      <c r="AC36" s="85">
        <v>0</v>
      </c>
      <c r="AD36" s="74" t="s">
        <v>199</v>
      </c>
    </row>
    <row r="37" spans="1:30" s="3" customFormat="1" ht="38.25">
      <c r="A37" s="99">
        <f t="shared" si="4"/>
        <v>28</v>
      </c>
      <c r="B37" s="91" t="s">
        <v>152</v>
      </c>
      <c r="C37" s="77" t="s">
        <v>153</v>
      </c>
      <c r="D37" s="85" t="s">
        <v>53</v>
      </c>
      <c r="E37" s="37" t="s">
        <v>154</v>
      </c>
      <c r="F37" s="38">
        <v>42559</v>
      </c>
      <c r="G37" s="38">
        <v>42565</v>
      </c>
      <c r="H37" s="38">
        <v>42565</v>
      </c>
      <c r="I37" s="50">
        <v>42583</v>
      </c>
      <c r="J37" s="50">
        <v>42583</v>
      </c>
      <c r="K37" s="46">
        <f t="shared" si="1"/>
        <v>18</v>
      </c>
      <c r="L37" s="46">
        <f t="shared" si="2"/>
        <v>24</v>
      </c>
      <c r="M37" s="72">
        <f t="shared" si="3"/>
        <v>24</v>
      </c>
      <c r="N37" s="35">
        <v>1</v>
      </c>
      <c r="O37" s="35">
        <v>0</v>
      </c>
      <c r="P37" s="37">
        <v>15</v>
      </c>
      <c r="Q37" s="37">
        <v>15</v>
      </c>
      <c r="R37" s="85">
        <f t="shared" si="7"/>
        <v>466.1</v>
      </c>
      <c r="S37" s="39">
        <v>466.1</v>
      </c>
      <c r="T37" s="85">
        <v>0</v>
      </c>
      <c r="U37" s="39">
        <v>466.1</v>
      </c>
      <c r="V37" s="39">
        <f t="shared" si="8"/>
        <v>466.1</v>
      </c>
      <c r="W37" s="39">
        <v>466.1</v>
      </c>
      <c r="X37" s="85">
        <v>0</v>
      </c>
      <c r="Y37" s="74" t="s">
        <v>197</v>
      </c>
      <c r="Z37" s="74" t="s">
        <v>198</v>
      </c>
      <c r="AA37" s="85">
        <v>0</v>
      </c>
      <c r="AB37" s="85">
        <v>0</v>
      </c>
      <c r="AC37" s="85">
        <v>0</v>
      </c>
      <c r="AD37" s="74" t="s">
        <v>199</v>
      </c>
    </row>
    <row r="38" spans="1:30" s="3" customFormat="1" ht="38.25">
      <c r="A38" s="99">
        <f t="shared" si="4"/>
        <v>29</v>
      </c>
      <c r="B38" s="91" t="s">
        <v>155</v>
      </c>
      <c r="C38" s="77" t="s">
        <v>156</v>
      </c>
      <c r="D38" s="85" t="s">
        <v>53</v>
      </c>
      <c r="E38" s="37" t="s">
        <v>157</v>
      </c>
      <c r="F38" s="38">
        <v>42562</v>
      </c>
      <c r="G38" s="38">
        <v>42566</v>
      </c>
      <c r="H38" s="38">
        <v>42566</v>
      </c>
      <c r="I38" s="50">
        <v>42571</v>
      </c>
      <c r="J38" s="50">
        <v>42571</v>
      </c>
      <c r="K38" s="46">
        <f t="shared" si="1"/>
        <v>5</v>
      </c>
      <c r="L38" s="46">
        <f t="shared" si="2"/>
        <v>9</v>
      </c>
      <c r="M38" s="72">
        <f t="shared" si="3"/>
        <v>9</v>
      </c>
      <c r="N38" s="35">
        <v>1</v>
      </c>
      <c r="O38" s="35">
        <v>0</v>
      </c>
      <c r="P38" s="37">
        <v>15</v>
      </c>
      <c r="Q38" s="37">
        <v>15</v>
      </c>
      <c r="R38" s="85">
        <f t="shared" si="7"/>
        <v>466.1</v>
      </c>
      <c r="S38" s="39">
        <v>466.1</v>
      </c>
      <c r="T38" s="85">
        <v>0</v>
      </c>
      <c r="U38" s="39">
        <v>466.1</v>
      </c>
      <c r="V38" s="39">
        <f t="shared" si="8"/>
        <v>466.1</v>
      </c>
      <c r="W38" s="39">
        <v>466.1</v>
      </c>
      <c r="X38" s="85">
        <v>0</v>
      </c>
      <c r="Y38" s="74" t="s">
        <v>197</v>
      </c>
      <c r="Z38" s="74" t="s">
        <v>198</v>
      </c>
      <c r="AA38" s="85">
        <v>0</v>
      </c>
      <c r="AB38" s="85">
        <v>0</v>
      </c>
      <c r="AC38" s="85">
        <v>0</v>
      </c>
      <c r="AD38" s="74" t="s">
        <v>199</v>
      </c>
    </row>
    <row r="39" spans="1:30" s="3" customFormat="1" ht="25.5">
      <c r="A39" s="99">
        <f t="shared" si="4"/>
        <v>30</v>
      </c>
      <c r="B39" s="91" t="s">
        <v>158</v>
      </c>
      <c r="C39" s="77" t="s">
        <v>159</v>
      </c>
      <c r="D39" s="85" t="s">
        <v>53</v>
      </c>
      <c r="E39" s="37" t="s">
        <v>160</v>
      </c>
      <c r="F39" s="38">
        <v>42569</v>
      </c>
      <c r="G39" s="38">
        <v>42576</v>
      </c>
      <c r="H39" s="38">
        <v>42576</v>
      </c>
      <c r="I39" s="50">
        <v>42585</v>
      </c>
      <c r="J39" s="50">
        <v>42585</v>
      </c>
      <c r="K39" s="46">
        <f t="shared" si="1"/>
        <v>9</v>
      </c>
      <c r="L39" s="46">
        <f t="shared" si="2"/>
        <v>16</v>
      </c>
      <c r="M39" s="72">
        <f t="shared" si="3"/>
        <v>16</v>
      </c>
      <c r="N39" s="35">
        <v>1</v>
      </c>
      <c r="O39" s="35">
        <v>0</v>
      </c>
      <c r="P39" s="37">
        <v>10</v>
      </c>
      <c r="Q39" s="37">
        <v>15</v>
      </c>
      <c r="R39" s="85">
        <f t="shared" si="7"/>
        <v>466.1</v>
      </c>
      <c r="S39" s="39">
        <v>466.1</v>
      </c>
      <c r="T39" s="85">
        <v>0</v>
      </c>
      <c r="U39" s="39">
        <v>466.1</v>
      </c>
      <c r="V39" s="39">
        <f t="shared" si="8"/>
        <v>466.1</v>
      </c>
      <c r="W39" s="39">
        <v>466.1</v>
      </c>
      <c r="X39" s="85">
        <v>0</v>
      </c>
      <c r="Y39" s="74" t="s">
        <v>197</v>
      </c>
      <c r="Z39" s="74" t="s">
        <v>198</v>
      </c>
      <c r="AA39" s="85">
        <v>0</v>
      </c>
      <c r="AB39" s="85">
        <v>0</v>
      </c>
      <c r="AC39" s="85">
        <v>0</v>
      </c>
      <c r="AD39" s="74" t="s">
        <v>199</v>
      </c>
    </row>
    <row r="40" spans="1:30" s="3" customFormat="1" ht="38.25">
      <c r="A40" s="99">
        <f t="shared" si="4"/>
        <v>31</v>
      </c>
      <c r="B40" s="91" t="s">
        <v>161</v>
      </c>
      <c r="C40" s="77" t="s">
        <v>162</v>
      </c>
      <c r="D40" s="85" t="s">
        <v>53</v>
      </c>
      <c r="E40" s="37" t="s">
        <v>163</v>
      </c>
      <c r="F40" s="38">
        <v>42569</v>
      </c>
      <c r="G40" s="38">
        <v>42573</v>
      </c>
      <c r="H40" s="38">
        <v>42573</v>
      </c>
      <c r="I40" s="50">
        <v>42574</v>
      </c>
      <c r="J40" s="50">
        <v>42574</v>
      </c>
      <c r="K40" s="46">
        <f t="shared" si="1"/>
        <v>1</v>
      </c>
      <c r="L40" s="46">
        <f t="shared" si="2"/>
        <v>5</v>
      </c>
      <c r="M40" s="72">
        <f t="shared" si="3"/>
        <v>5</v>
      </c>
      <c r="N40" s="35">
        <v>1</v>
      </c>
      <c r="O40" s="35">
        <v>0</v>
      </c>
      <c r="P40" s="37">
        <v>5</v>
      </c>
      <c r="Q40" s="37">
        <v>10</v>
      </c>
      <c r="R40" s="85">
        <f t="shared" si="7"/>
        <v>466.1</v>
      </c>
      <c r="S40" s="39">
        <v>466.1</v>
      </c>
      <c r="T40" s="85">
        <v>0</v>
      </c>
      <c r="U40" s="39">
        <v>466.1</v>
      </c>
      <c r="V40" s="39">
        <f t="shared" si="8"/>
        <v>466.1</v>
      </c>
      <c r="W40" s="39">
        <v>466.1</v>
      </c>
      <c r="X40" s="85">
        <v>0</v>
      </c>
      <c r="Y40" s="74" t="s">
        <v>197</v>
      </c>
      <c r="Z40" s="74" t="s">
        <v>198</v>
      </c>
      <c r="AA40" s="85">
        <v>0</v>
      </c>
      <c r="AB40" s="85">
        <v>0</v>
      </c>
      <c r="AC40" s="85">
        <v>0</v>
      </c>
      <c r="AD40" s="74" t="s">
        <v>199</v>
      </c>
    </row>
    <row r="41" spans="1:30" s="3" customFormat="1" ht="25.5">
      <c r="A41" s="99">
        <f t="shared" si="4"/>
        <v>32</v>
      </c>
      <c r="B41" s="91" t="s">
        <v>167</v>
      </c>
      <c r="C41" s="77" t="s">
        <v>168</v>
      </c>
      <c r="D41" s="85" t="s">
        <v>53</v>
      </c>
      <c r="E41" s="37" t="s">
        <v>169</v>
      </c>
      <c r="F41" s="38">
        <v>42577</v>
      </c>
      <c r="G41" s="38">
        <v>42584</v>
      </c>
      <c r="H41" s="38">
        <v>42584</v>
      </c>
      <c r="I41" s="50">
        <v>42611</v>
      </c>
      <c r="J41" s="50">
        <v>42611</v>
      </c>
      <c r="K41" s="46">
        <f t="shared" si="1"/>
        <v>27</v>
      </c>
      <c r="L41" s="46">
        <f t="shared" si="2"/>
        <v>34</v>
      </c>
      <c r="M41" s="72">
        <f t="shared" si="3"/>
        <v>34</v>
      </c>
      <c r="N41" s="35">
        <v>1</v>
      </c>
      <c r="O41" s="35">
        <v>0</v>
      </c>
      <c r="P41" s="37">
        <v>15</v>
      </c>
      <c r="Q41" s="37">
        <v>15</v>
      </c>
      <c r="R41" s="85">
        <f t="shared" si="7"/>
        <v>466.1</v>
      </c>
      <c r="S41" s="39">
        <v>466.1</v>
      </c>
      <c r="T41" s="85">
        <v>0</v>
      </c>
      <c r="U41" s="39">
        <v>466.1</v>
      </c>
      <c r="V41" s="39">
        <f t="shared" si="8"/>
        <v>466.1</v>
      </c>
      <c r="W41" s="39">
        <v>466.1</v>
      </c>
      <c r="X41" s="85">
        <v>0</v>
      </c>
      <c r="Y41" s="74" t="s">
        <v>197</v>
      </c>
      <c r="Z41" s="74" t="s">
        <v>198</v>
      </c>
      <c r="AA41" s="85">
        <v>0</v>
      </c>
      <c r="AB41" s="85">
        <v>0</v>
      </c>
      <c r="AC41" s="85">
        <v>0</v>
      </c>
      <c r="AD41" s="74" t="s">
        <v>199</v>
      </c>
    </row>
    <row r="42" spans="1:30" s="3" customFormat="1" ht="38.25">
      <c r="A42" s="99">
        <f t="shared" si="4"/>
        <v>33</v>
      </c>
      <c r="B42" s="91" t="s">
        <v>170</v>
      </c>
      <c r="C42" s="77" t="s">
        <v>171</v>
      </c>
      <c r="D42" s="85" t="s">
        <v>53</v>
      </c>
      <c r="E42" s="37" t="s">
        <v>174</v>
      </c>
      <c r="F42" s="38">
        <v>42577</v>
      </c>
      <c r="G42" s="38">
        <v>42577</v>
      </c>
      <c r="H42" s="38">
        <v>42577</v>
      </c>
      <c r="I42" s="50">
        <v>42587</v>
      </c>
      <c r="J42" s="50">
        <v>42587</v>
      </c>
      <c r="K42" s="46">
        <f t="shared" si="1"/>
        <v>10</v>
      </c>
      <c r="L42" s="46">
        <f t="shared" si="2"/>
        <v>10</v>
      </c>
      <c r="M42" s="72">
        <f t="shared" si="3"/>
        <v>10</v>
      </c>
      <c r="N42" s="35">
        <v>1</v>
      </c>
      <c r="O42" s="35">
        <v>0</v>
      </c>
      <c r="P42" s="37">
        <v>10</v>
      </c>
      <c r="Q42" s="37">
        <v>10</v>
      </c>
      <c r="R42" s="85">
        <f aca="true" t="shared" si="9" ref="R42:R48">S42+T42</f>
        <v>466.1</v>
      </c>
      <c r="S42" s="39">
        <v>466.1</v>
      </c>
      <c r="T42" s="85">
        <v>0</v>
      </c>
      <c r="U42" s="39">
        <v>466.1</v>
      </c>
      <c r="V42" s="39">
        <f aca="true" t="shared" si="10" ref="V42:V48">W42+X42</f>
        <v>466.1</v>
      </c>
      <c r="W42" s="39">
        <v>466.1</v>
      </c>
      <c r="X42" s="85">
        <v>0</v>
      </c>
      <c r="Y42" s="74" t="s">
        <v>197</v>
      </c>
      <c r="Z42" s="74" t="s">
        <v>198</v>
      </c>
      <c r="AA42" s="85">
        <v>0</v>
      </c>
      <c r="AB42" s="85">
        <v>0</v>
      </c>
      <c r="AC42" s="85">
        <v>0</v>
      </c>
      <c r="AD42" s="74" t="s">
        <v>199</v>
      </c>
    </row>
    <row r="43" spans="1:30" s="3" customFormat="1" ht="37.5" customHeight="1">
      <c r="A43" s="99">
        <f t="shared" si="4"/>
        <v>34</v>
      </c>
      <c r="B43" s="91" t="s">
        <v>172</v>
      </c>
      <c r="C43" s="77" t="s">
        <v>173</v>
      </c>
      <c r="D43" s="85" t="s">
        <v>53</v>
      </c>
      <c r="E43" s="37" t="s">
        <v>175</v>
      </c>
      <c r="F43" s="38">
        <v>42579</v>
      </c>
      <c r="G43" s="38">
        <v>42585</v>
      </c>
      <c r="H43" s="38">
        <v>42585</v>
      </c>
      <c r="I43" s="50">
        <v>42600</v>
      </c>
      <c r="J43" s="50">
        <v>42600</v>
      </c>
      <c r="K43" s="46">
        <f t="shared" si="1"/>
        <v>15</v>
      </c>
      <c r="L43" s="46">
        <f t="shared" si="2"/>
        <v>21</v>
      </c>
      <c r="M43" s="72">
        <f t="shared" si="3"/>
        <v>21</v>
      </c>
      <c r="N43" s="35">
        <v>1</v>
      </c>
      <c r="O43" s="35">
        <v>0</v>
      </c>
      <c r="P43" s="37">
        <v>15</v>
      </c>
      <c r="Q43" s="37">
        <v>15</v>
      </c>
      <c r="R43" s="85">
        <f t="shared" si="9"/>
        <v>466.1</v>
      </c>
      <c r="S43" s="39">
        <v>466.1</v>
      </c>
      <c r="T43" s="85">
        <v>0</v>
      </c>
      <c r="U43" s="39">
        <v>466.1</v>
      </c>
      <c r="V43" s="39">
        <f t="shared" si="10"/>
        <v>466.1</v>
      </c>
      <c r="W43" s="39">
        <v>466.1</v>
      </c>
      <c r="X43" s="85">
        <v>0</v>
      </c>
      <c r="Y43" s="74" t="s">
        <v>197</v>
      </c>
      <c r="Z43" s="74" t="s">
        <v>198</v>
      </c>
      <c r="AA43" s="85">
        <v>0</v>
      </c>
      <c r="AB43" s="85">
        <v>0</v>
      </c>
      <c r="AC43" s="85">
        <v>0</v>
      </c>
      <c r="AD43" s="74" t="s">
        <v>199</v>
      </c>
    </row>
    <row r="44" spans="1:30" s="3" customFormat="1" ht="38.25">
      <c r="A44" s="99">
        <f t="shared" si="4"/>
        <v>35</v>
      </c>
      <c r="B44" s="91" t="s">
        <v>176</v>
      </c>
      <c r="C44" s="77" t="s">
        <v>177</v>
      </c>
      <c r="D44" s="85" t="s">
        <v>53</v>
      </c>
      <c r="E44" s="37" t="s">
        <v>180</v>
      </c>
      <c r="F44" s="38">
        <v>42580</v>
      </c>
      <c r="G44" s="38">
        <v>42585</v>
      </c>
      <c r="H44" s="38">
        <v>42585</v>
      </c>
      <c r="I44" s="50">
        <v>42587</v>
      </c>
      <c r="J44" s="50">
        <v>42587</v>
      </c>
      <c r="K44" s="46">
        <f t="shared" si="1"/>
        <v>2</v>
      </c>
      <c r="L44" s="46">
        <f t="shared" si="2"/>
        <v>7</v>
      </c>
      <c r="M44" s="72">
        <f t="shared" si="3"/>
        <v>7</v>
      </c>
      <c r="N44" s="35">
        <v>1</v>
      </c>
      <c r="O44" s="35">
        <v>0</v>
      </c>
      <c r="P44" s="37">
        <v>5</v>
      </c>
      <c r="Q44" s="37">
        <v>5</v>
      </c>
      <c r="R44" s="85">
        <f t="shared" si="9"/>
        <v>466.1</v>
      </c>
      <c r="S44" s="39">
        <v>466.1</v>
      </c>
      <c r="T44" s="85">
        <v>0</v>
      </c>
      <c r="U44" s="39">
        <v>466.1</v>
      </c>
      <c r="V44" s="39">
        <f t="shared" si="10"/>
        <v>466.1</v>
      </c>
      <c r="W44" s="39">
        <v>466.1</v>
      </c>
      <c r="X44" s="85">
        <v>0</v>
      </c>
      <c r="Y44" s="74" t="s">
        <v>197</v>
      </c>
      <c r="Z44" s="74" t="s">
        <v>198</v>
      </c>
      <c r="AA44" s="85">
        <v>0</v>
      </c>
      <c r="AB44" s="85">
        <v>0</v>
      </c>
      <c r="AC44" s="85">
        <v>0</v>
      </c>
      <c r="AD44" s="74" t="s">
        <v>199</v>
      </c>
    </row>
    <row r="45" spans="1:30" s="3" customFormat="1" ht="25.5">
      <c r="A45" s="99">
        <f t="shared" si="4"/>
        <v>36</v>
      </c>
      <c r="B45" s="91" t="s">
        <v>178</v>
      </c>
      <c r="C45" s="77" t="s">
        <v>179</v>
      </c>
      <c r="D45" s="85" t="s">
        <v>53</v>
      </c>
      <c r="E45" s="37" t="s">
        <v>181</v>
      </c>
      <c r="F45" s="38">
        <v>42583</v>
      </c>
      <c r="G45" s="38">
        <v>42587</v>
      </c>
      <c r="H45" s="38">
        <v>42587</v>
      </c>
      <c r="I45" s="50">
        <v>42587</v>
      </c>
      <c r="J45" s="50">
        <v>42587</v>
      </c>
      <c r="K45" s="46">
        <f t="shared" si="1"/>
        <v>0</v>
      </c>
      <c r="L45" s="46">
        <f t="shared" si="2"/>
        <v>4</v>
      </c>
      <c r="M45" s="72">
        <f t="shared" si="3"/>
        <v>4</v>
      </c>
      <c r="N45" s="35">
        <v>1</v>
      </c>
      <c r="O45" s="35">
        <v>0</v>
      </c>
      <c r="P45" s="37">
        <v>5</v>
      </c>
      <c r="Q45" s="37">
        <v>5</v>
      </c>
      <c r="R45" s="85">
        <f t="shared" si="9"/>
        <v>466.1</v>
      </c>
      <c r="S45" s="39">
        <v>466.1</v>
      </c>
      <c r="T45" s="85">
        <v>0</v>
      </c>
      <c r="U45" s="39">
        <v>466.1</v>
      </c>
      <c r="V45" s="39">
        <f t="shared" si="10"/>
        <v>466.1</v>
      </c>
      <c r="W45" s="39">
        <v>466.1</v>
      </c>
      <c r="X45" s="85">
        <v>0</v>
      </c>
      <c r="Y45" s="74" t="s">
        <v>197</v>
      </c>
      <c r="Z45" s="74" t="s">
        <v>198</v>
      </c>
      <c r="AA45" s="85">
        <v>0</v>
      </c>
      <c r="AB45" s="85">
        <v>0</v>
      </c>
      <c r="AC45" s="85">
        <v>0</v>
      </c>
      <c r="AD45" s="74" t="s">
        <v>199</v>
      </c>
    </row>
    <row r="46" spans="1:30" s="3" customFormat="1" ht="25.5">
      <c r="A46" s="99">
        <f t="shared" si="4"/>
        <v>37</v>
      </c>
      <c r="B46" s="91" t="s">
        <v>182</v>
      </c>
      <c r="C46" s="77" t="s">
        <v>183</v>
      </c>
      <c r="D46" s="85" t="s">
        <v>53</v>
      </c>
      <c r="E46" s="37" t="s">
        <v>184</v>
      </c>
      <c r="F46" s="38">
        <v>42586</v>
      </c>
      <c r="G46" s="38">
        <v>42586</v>
      </c>
      <c r="H46" s="38">
        <v>42586</v>
      </c>
      <c r="I46" s="38">
        <v>42586</v>
      </c>
      <c r="J46" s="38">
        <v>42586</v>
      </c>
      <c r="K46" s="46">
        <f t="shared" si="1"/>
        <v>0</v>
      </c>
      <c r="L46" s="46">
        <f t="shared" si="2"/>
        <v>0</v>
      </c>
      <c r="M46" s="72">
        <f t="shared" si="3"/>
        <v>0</v>
      </c>
      <c r="N46" s="35">
        <v>1</v>
      </c>
      <c r="O46" s="35">
        <v>0</v>
      </c>
      <c r="P46" s="37">
        <v>5</v>
      </c>
      <c r="Q46" s="37">
        <v>5</v>
      </c>
      <c r="R46" s="85">
        <f t="shared" si="9"/>
        <v>466.1</v>
      </c>
      <c r="S46" s="39">
        <v>466.1</v>
      </c>
      <c r="T46" s="85">
        <v>0</v>
      </c>
      <c r="U46" s="39">
        <v>466.1</v>
      </c>
      <c r="V46" s="39">
        <f t="shared" si="10"/>
        <v>466.1</v>
      </c>
      <c r="W46" s="39">
        <v>466.1</v>
      </c>
      <c r="X46" s="85">
        <v>0</v>
      </c>
      <c r="Y46" s="74" t="s">
        <v>197</v>
      </c>
      <c r="Z46" s="74" t="s">
        <v>198</v>
      </c>
      <c r="AA46" s="85">
        <v>0</v>
      </c>
      <c r="AB46" s="85">
        <v>0</v>
      </c>
      <c r="AC46" s="85">
        <v>0</v>
      </c>
      <c r="AD46" s="74" t="s">
        <v>199</v>
      </c>
    </row>
    <row r="47" spans="1:30" s="3" customFormat="1" ht="38.25">
      <c r="A47" s="99">
        <f t="shared" si="4"/>
        <v>38</v>
      </c>
      <c r="B47" s="91" t="s">
        <v>185</v>
      </c>
      <c r="C47" s="77" t="s">
        <v>186</v>
      </c>
      <c r="D47" s="85" t="s">
        <v>53</v>
      </c>
      <c r="E47" s="38" t="s">
        <v>187</v>
      </c>
      <c r="F47" s="38">
        <v>42591</v>
      </c>
      <c r="G47" s="38">
        <v>42598</v>
      </c>
      <c r="H47" s="38">
        <v>42598</v>
      </c>
      <c r="I47" s="50">
        <v>42604</v>
      </c>
      <c r="J47" s="50">
        <v>42604</v>
      </c>
      <c r="K47" s="46">
        <f t="shared" si="1"/>
        <v>6</v>
      </c>
      <c r="L47" s="46">
        <f t="shared" si="2"/>
        <v>13</v>
      </c>
      <c r="M47" s="72">
        <f t="shared" si="3"/>
        <v>13</v>
      </c>
      <c r="N47" s="35">
        <v>1</v>
      </c>
      <c r="O47" s="35">
        <v>0</v>
      </c>
      <c r="P47" s="37">
        <v>10</v>
      </c>
      <c r="Q47" s="37">
        <v>10</v>
      </c>
      <c r="R47" s="85">
        <f t="shared" si="9"/>
        <v>466.1</v>
      </c>
      <c r="S47" s="39">
        <v>466.1</v>
      </c>
      <c r="T47" s="85">
        <v>0</v>
      </c>
      <c r="U47" s="39">
        <v>466.1</v>
      </c>
      <c r="V47" s="39">
        <f t="shared" si="10"/>
        <v>466.1</v>
      </c>
      <c r="W47" s="39">
        <v>466.1</v>
      </c>
      <c r="X47" s="85">
        <v>0</v>
      </c>
      <c r="Y47" s="74" t="s">
        <v>197</v>
      </c>
      <c r="Z47" s="74" t="s">
        <v>198</v>
      </c>
      <c r="AA47" s="85">
        <v>0</v>
      </c>
      <c r="AB47" s="85">
        <v>0</v>
      </c>
      <c r="AC47" s="85">
        <v>0</v>
      </c>
      <c r="AD47" s="74" t="s">
        <v>199</v>
      </c>
    </row>
    <row r="48" spans="1:30" s="3" customFormat="1" ht="38.25">
      <c r="A48" s="99">
        <f t="shared" si="4"/>
        <v>39</v>
      </c>
      <c r="B48" s="91" t="s">
        <v>188</v>
      </c>
      <c r="C48" s="77" t="s">
        <v>189</v>
      </c>
      <c r="D48" s="85" t="s">
        <v>53</v>
      </c>
      <c r="E48" s="38" t="s">
        <v>190</v>
      </c>
      <c r="F48" s="38">
        <v>42593</v>
      </c>
      <c r="G48" s="38">
        <v>42600</v>
      </c>
      <c r="H48" s="38">
        <v>42600</v>
      </c>
      <c r="I48" s="50">
        <v>42604</v>
      </c>
      <c r="J48" s="50">
        <v>42604</v>
      </c>
      <c r="K48" s="46">
        <f t="shared" si="1"/>
        <v>4</v>
      </c>
      <c r="L48" s="46">
        <f t="shared" si="2"/>
        <v>11</v>
      </c>
      <c r="M48" s="72">
        <f t="shared" si="3"/>
        <v>11</v>
      </c>
      <c r="N48" s="35">
        <v>1</v>
      </c>
      <c r="O48" s="35">
        <v>0</v>
      </c>
      <c r="P48" s="37">
        <v>5</v>
      </c>
      <c r="Q48" s="37">
        <v>5</v>
      </c>
      <c r="R48" s="85">
        <f t="shared" si="9"/>
        <v>466.1</v>
      </c>
      <c r="S48" s="39">
        <v>466.1</v>
      </c>
      <c r="T48" s="85">
        <v>0</v>
      </c>
      <c r="U48" s="39">
        <v>466.1</v>
      </c>
      <c r="V48" s="39">
        <f t="shared" si="10"/>
        <v>466.1</v>
      </c>
      <c r="W48" s="39">
        <v>466.1</v>
      </c>
      <c r="X48" s="85">
        <v>0</v>
      </c>
      <c r="Y48" s="74" t="s">
        <v>197</v>
      </c>
      <c r="Z48" s="74" t="s">
        <v>198</v>
      </c>
      <c r="AA48" s="85">
        <v>0</v>
      </c>
      <c r="AB48" s="85">
        <v>0</v>
      </c>
      <c r="AC48" s="85">
        <v>0</v>
      </c>
      <c r="AD48" s="74" t="s">
        <v>199</v>
      </c>
    </row>
    <row r="49" spans="1:30" s="3" customFormat="1" ht="25.5">
      <c r="A49" s="99">
        <f t="shared" si="4"/>
        <v>40</v>
      </c>
      <c r="B49" s="91" t="s">
        <v>193</v>
      </c>
      <c r="C49" s="77" t="s">
        <v>191</v>
      </c>
      <c r="D49" s="85" t="s">
        <v>53</v>
      </c>
      <c r="E49" s="38" t="s">
        <v>192</v>
      </c>
      <c r="F49" s="38">
        <v>42597</v>
      </c>
      <c r="G49" s="38">
        <v>42600</v>
      </c>
      <c r="H49" s="38">
        <v>42600</v>
      </c>
      <c r="I49" s="50">
        <v>42606</v>
      </c>
      <c r="J49" s="50">
        <v>42606</v>
      </c>
      <c r="K49" s="46">
        <f t="shared" si="1"/>
        <v>6</v>
      </c>
      <c r="L49" s="46">
        <f t="shared" si="2"/>
        <v>9</v>
      </c>
      <c r="M49" s="72">
        <f t="shared" si="3"/>
        <v>9</v>
      </c>
      <c r="N49" s="35">
        <v>1</v>
      </c>
      <c r="O49" s="35">
        <v>0</v>
      </c>
      <c r="P49" s="37">
        <v>5</v>
      </c>
      <c r="Q49" s="37">
        <v>5</v>
      </c>
      <c r="R49" s="85">
        <f>S49+T49</f>
        <v>466.1</v>
      </c>
      <c r="S49" s="39">
        <v>466.1</v>
      </c>
      <c r="T49" s="85">
        <v>0</v>
      </c>
      <c r="U49" s="39">
        <v>466.1</v>
      </c>
      <c r="V49" s="39">
        <f>W49+X49</f>
        <v>466.1</v>
      </c>
      <c r="W49" s="39">
        <v>466.1</v>
      </c>
      <c r="X49" s="85">
        <v>0</v>
      </c>
      <c r="Y49" s="74" t="s">
        <v>197</v>
      </c>
      <c r="Z49" s="74" t="s">
        <v>198</v>
      </c>
      <c r="AA49" s="85">
        <v>0</v>
      </c>
      <c r="AB49" s="85">
        <v>0</v>
      </c>
      <c r="AC49" s="85">
        <v>0</v>
      </c>
      <c r="AD49" s="74" t="s">
        <v>199</v>
      </c>
    </row>
    <row r="50" spans="1:30" s="3" customFormat="1" ht="38.25">
      <c r="A50" s="99">
        <f t="shared" si="4"/>
        <v>41</v>
      </c>
      <c r="B50" s="91" t="s">
        <v>196</v>
      </c>
      <c r="C50" s="77" t="s">
        <v>194</v>
      </c>
      <c r="D50" s="85" t="s">
        <v>53</v>
      </c>
      <c r="E50" s="37" t="s">
        <v>195</v>
      </c>
      <c r="F50" s="38">
        <v>42601</v>
      </c>
      <c r="G50" s="38">
        <v>42607</v>
      </c>
      <c r="H50" s="38">
        <v>42607</v>
      </c>
      <c r="I50" s="50">
        <v>42607</v>
      </c>
      <c r="J50" s="50">
        <v>42607</v>
      </c>
      <c r="K50" s="46">
        <f t="shared" si="1"/>
        <v>0</v>
      </c>
      <c r="L50" s="46">
        <f t="shared" si="2"/>
        <v>6</v>
      </c>
      <c r="M50" s="72">
        <f t="shared" si="3"/>
        <v>6</v>
      </c>
      <c r="N50" s="35">
        <v>1</v>
      </c>
      <c r="O50" s="35">
        <v>0</v>
      </c>
      <c r="P50" s="37">
        <v>5</v>
      </c>
      <c r="Q50" s="37">
        <v>5</v>
      </c>
      <c r="R50" s="85">
        <f>S50+T50</f>
        <v>466.1</v>
      </c>
      <c r="S50" s="39">
        <v>466.1</v>
      </c>
      <c r="T50" s="85">
        <v>0</v>
      </c>
      <c r="U50" s="39">
        <v>466.1</v>
      </c>
      <c r="V50" s="39">
        <f>W50+X50</f>
        <v>466.1</v>
      </c>
      <c r="W50" s="39">
        <v>466.1</v>
      </c>
      <c r="X50" s="85">
        <v>0</v>
      </c>
      <c r="Y50" s="74" t="s">
        <v>197</v>
      </c>
      <c r="Z50" s="74" t="s">
        <v>198</v>
      </c>
      <c r="AA50" s="85">
        <v>0</v>
      </c>
      <c r="AB50" s="85">
        <v>0</v>
      </c>
      <c r="AC50" s="85">
        <v>0</v>
      </c>
      <c r="AD50" s="74" t="s">
        <v>199</v>
      </c>
    </row>
    <row r="51" spans="1:30" s="3" customFormat="1" ht="25.5">
      <c r="A51" s="99">
        <f t="shared" si="4"/>
        <v>42</v>
      </c>
      <c r="B51" s="100" t="s">
        <v>46</v>
      </c>
      <c r="C51" s="66" t="s">
        <v>47</v>
      </c>
      <c r="D51" s="87" t="s">
        <v>53</v>
      </c>
      <c r="E51" s="37" t="s">
        <v>231</v>
      </c>
      <c r="F51" s="38">
        <v>42446</v>
      </c>
      <c r="G51" s="38">
        <v>42456</v>
      </c>
      <c r="H51" s="38">
        <v>42456</v>
      </c>
      <c r="I51" s="50">
        <v>42618</v>
      </c>
      <c r="J51" s="50">
        <v>42618</v>
      </c>
      <c r="K51" s="46">
        <f>DATEDIF(H51,I51,"d")</f>
        <v>162</v>
      </c>
      <c r="L51" s="46">
        <f>DATEDIF(F51,I51,"d")</f>
        <v>172</v>
      </c>
      <c r="M51" s="72">
        <f t="shared" si="3"/>
        <v>172</v>
      </c>
      <c r="N51" s="35">
        <v>1</v>
      </c>
      <c r="O51" s="35">
        <v>0</v>
      </c>
      <c r="P51" s="37">
        <v>15</v>
      </c>
      <c r="Q51" s="53">
        <v>15</v>
      </c>
      <c r="R51" s="87">
        <f aca="true" t="shared" si="11" ref="R51:R70">S51+T51</f>
        <v>466.1</v>
      </c>
      <c r="S51" s="39">
        <v>466.1</v>
      </c>
      <c r="T51" s="87">
        <v>0</v>
      </c>
      <c r="U51" s="39">
        <v>466.1</v>
      </c>
      <c r="V51" s="39">
        <f aca="true" t="shared" si="12" ref="V51:V70">W51+X51</f>
        <v>466.1</v>
      </c>
      <c r="W51" s="39">
        <v>466.1</v>
      </c>
      <c r="X51" s="87">
        <v>0</v>
      </c>
      <c r="Y51" s="74" t="s">
        <v>197</v>
      </c>
      <c r="Z51" s="74" t="s">
        <v>198</v>
      </c>
      <c r="AA51" s="87">
        <v>0</v>
      </c>
      <c r="AB51" s="87">
        <v>0</v>
      </c>
      <c r="AC51" s="87">
        <v>0</v>
      </c>
      <c r="AD51" s="74" t="s">
        <v>199</v>
      </c>
    </row>
    <row r="52" spans="1:30" s="3" customFormat="1" ht="25.5">
      <c r="A52" s="99">
        <f t="shared" si="4"/>
        <v>43</v>
      </c>
      <c r="B52" s="100" t="s">
        <v>211</v>
      </c>
      <c r="C52" s="66" t="s">
        <v>221</v>
      </c>
      <c r="D52" s="87" t="s">
        <v>53</v>
      </c>
      <c r="E52" s="37" t="s">
        <v>232</v>
      </c>
      <c r="F52" s="38">
        <v>42482</v>
      </c>
      <c r="G52" s="38">
        <v>42488</v>
      </c>
      <c r="H52" s="38">
        <v>42488</v>
      </c>
      <c r="I52" s="50">
        <v>42621</v>
      </c>
      <c r="J52" s="50">
        <v>42621</v>
      </c>
      <c r="K52" s="46">
        <f>DATEDIF(H52,I52,"d")</f>
        <v>133</v>
      </c>
      <c r="L52" s="46">
        <f>DATEDIF(F52,I52,"d")</f>
        <v>139</v>
      </c>
      <c r="M52" s="72">
        <f t="shared" si="3"/>
        <v>139</v>
      </c>
      <c r="N52" s="35">
        <v>1</v>
      </c>
      <c r="O52" s="35">
        <v>0</v>
      </c>
      <c r="P52" s="37">
        <v>5</v>
      </c>
      <c r="Q52" s="53">
        <v>5</v>
      </c>
      <c r="R52" s="87">
        <f t="shared" si="11"/>
        <v>466.1</v>
      </c>
      <c r="S52" s="39">
        <v>466.1</v>
      </c>
      <c r="T52" s="87">
        <v>0</v>
      </c>
      <c r="U52" s="39">
        <v>466.1</v>
      </c>
      <c r="V52" s="39">
        <f t="shared" si="12"/>
        <v>466.1</v>
      </c>
      <c r="W52" s="39">
        <v>466.1</v>
      </c>
      <c r="X52" s="87">
        <v>0</v>
      </c>
      <c r="Y52" s="74" t="s">
        <v>197</v>
      </c>
      <c r="Z52" s="74" t="s">
        <v>198</v>
      </c>
      <c r="AA52" s="87">
        <v>0</v>
      </c>
      <c r="AB52" s="87">
        <v>0</v>
      </c>
      <c r="AC52" s="87">
        <v>0</v>
      </c>
      <c r="AD52" s="74" t="s">
        <v>199</v>
      </c>
    </row>
    <row r="53" spans="1:30" s="3" customFormat="1" ht="25.5">
      <c r="A53" s="99">
        <f t="shared" si="4"/>
        <v>44</v>
      </c>
      <c r="B53" s="100" t="s">
        <v>212</v>
      </c>
      <c r="C53" s="66" t="s">
        <v>222</v>
      </c>
      <c r="D53" s="87" t="s">
        <v>53</v>
      </c>
      <c r="E53" s="37" t="s">
        <v>233</v>
      </c>
      <c r="F53" s="38">
        <v>42530</v>
      </c>
      <c r="G53" s="38">
        <v>42538</v>
      </c>
      <c r="H53" s="38">
        <v>42538</v>
      </c>
      <c r="I53" s="50">
        <v>42640</v>
      </c>
      <c r="J53" s="50">
        <v>42640</v>
      </c>
      <c r="K53" s="46">
        <v>10</v>
      </c>
      <c r="L53" s="34">
        <v>18</v>
      </c>
      <c r="M53" s="72">
        <f t="shared" si="3"/>
        <v>18</v>
      </c>
      <c r="N53" s="35">
        <v>1</v>
      </c>
      <c r="O53" s="35">
        <v>0</v>
      </c>
      <c r="P53" s="37">
        <v>10</v>
      </c>
      <c r="Q53" s="53">
        <v>15</v>
      </c>
      <c r="R53" s="87">
        <f t="shared" si="11"/>
        <v>466.1</v>
      </c>
      <c r="S53" s="39">
        <v>466.1</v>
      </c>
      <c r="T53" s="87">
        <v>0</v>
      </c>
      <c r="U53" s="39">
        <v>466.1</v>
      </c>
      <c r="V53" s="39">
        <f t="shared" si="12"/>
        <v>466.1</v>
      </c>
      <c r="W53" s="39">
        <v>466.1</v>
      </c>
      <c r="X53" s="87">
        <v>0</v>
      </c>
      <c r="Y53" s="74" t="s">
        <v>197</v>
      </c>
      <c r="Z53" s="74" t="s">
        <v>198</v>
      </c>
      <c r="AA53" s="87">
        <v>0</v>
      </c>
      <c r="AB53" s="87">
        <v>0</v>
      </c>
      <c r="AC53" s="87">
        <v>0</v>
      </c>
      <c r="AD53" s="74" t="s">
        <v>199</v>
      </c>
    </row>
    <row r="54" spans="1:30" s="3" customFormat="1" ht="25.5">
      <c r="A54" s="99">
        <f t="shared" si="4"/>
        <v>45</v>
      </c>
      <c r="B54" s="100" t="s">
        <v>213</v>
      </c>
      <c r="C54" s="66" t="s">
        <v>223</v>
      </c>
      <c r="D54" s="87" t="s">
        <v>53</v>
      </c>
      <c r="E54" s="37" t="s">
        <v>234</v>
      </c>
      <c r="F54" s="38">
        <v>42591</v>
      </c>
      <c r="G54" s="38">
        <v>42592</v>
      </c>
      <c r="H54" s="38">
        <v>42592</v>
      </c>
      <c r="I54" s="50">
        <v>42621</v>
      </c>
      <c r="J54" s="50">
        <v>42621</v>
      </c>
      <c r="K54" s="46">
        <v>29</v>
      </c>
      <c r="L54" s="34">
        <v>30</v>
      </c>
      <c r="M54" s="72">
        <f t="shared" si="3"/>
        <v>30</v>
      </c>
      <c r="N54" s="35">
        <v>1</v>
      </c>
      <c r="O54" s="35">
        <v>0</v>
      </c>
      <c r="P54" s="37">
        <v>10</v>
      </c>
      <c r="Q54" s="53">
        <v>15</v>
      </c>
      <c r="R54" s="87">
        <f t="shared" si="11"/>
        <v>466.1</v>
      </c>
      <c r="S54" s="39">
        <v>466.1</v>
      </c>
      <c r="T54" s="87">
        <v>0</v>
      </c>
      <c r="U54" s="39">
        <v>466.1</v>
      </c>
      <c r="V54" s="39">
        <f t="shared" si="12"/>
        <v>466.1</v>
      </c>
      <c r="W54" s="39">
        <v>466.1</v>
      </c>
      <c r="X54" s="87">
        <v>0</v>
      </c>
      <c r="Y54" s="74" t="s">
        <v>197</v>
      </c>
      <c r="Z54" s="74" t="s">
        <v>198</v>
      </c>
      <c r="AA54" s="87">
        <v>0</v>
      </c>
      <c r="AB54" s="87">
        <v>0</v>
      </c>
      <c r="AC54" s="87">
        <v>0</v>
      </c>
      <c r="AD54" s="74" t="s">
        <v>199</v>
      </c>
    </row>
    <row r="55" spans="1:30" s="3" customFormat="1" ht="25.5">
      <c r="A55" s="99">
        <f t="shared" si="4"/>
        <v>46</v>
      </c>
      <c r="B55" s="100" t="s">
        <v>214</v>
      </c>
      <c r="C55" s="66" t="s">
        <v>224</v>
      </c>
      <c r="D55" s="87" t="s">
        <v>53</v>
      </c>
      <c r="E55" s="37" t="s">
        <v>235</v>
      </c>
      <c r="F55" s="38">
        <v>42598</v>
      </c>
      <c r="G55" s="38">
        <v>42606</v>
      </c>
      <c r="H55" s="38">
        <v>42606</v>
      </c>
      <c r="I55" s="50">
        <v>42640</v>
      </c>
      <c r="J55" s="50">
        <v>42640</v>
      </c>
      <c r="K55" s="46">
        <v>34</v>
      </c>
      <c r="L55" s="34">
        <v>42</v>
      </c>
      <c r="M55" s="72">
        <f t="shared" si="3"/>
        <v>42</v>
      </c>
      <c r="N55" s="35">
        <v>1</v>
      </c>
      <c r="O55" s="35">
        <v>0</v>
      </c>
      <c r="P55" s="37">
        <v>5</v>
      </c>
      <c r="Q55" s="53">
        <v>5</v>
      </c>
      <c r="R55" s="87">
        <f t="shared" si="11"/>
        <v>466.1</v>
      </c>
      <c r="S55" s="39">
        <v>466.1</v>
      </c>
      <c r="T55" s="87">
        <v>0</v>
      </c>
      <c r="U55" s="39">
        <v>466.1</v>
      </c>
      <c r="V55" s="39">
        <f t="shared" si="12"/>
        <v>466.1</v>
      </c>
      <c r="W55" s="39">
        <v>466.1</v>
      </c>
      <c r="X55" s="87">
        <v>0</v>
      </c>
      <c r="Y55" s="74" t="s">
        <v>197</v>
      </c>
      <c r="Z55" s="74" t="s">
        <v>198</v>
      </c>
      <c r="AA55" s="87">
        <v>0</v>
      </c>
      <c r="AB55" s="87">
        <v>0</v>
      </c>
      <c r="AC55" s="87">
        <v>0</v>
      </c>
      <c r="AD55" s="74" t="s">
        <v>199</v>
      </c>
    </row>
    <row r="56" spans="1:30" s="3" customFormat="1" ht="25.5">
      <c r="A56" s="99">
        <f t="shared" si="4"/>
        <v>47</v>
      </c>
      <c r="B56" s="100" t="s">
        <v>215</v>
      </c>
      <c r="C56" s="66" t="s">
        <v>225</v>
      </c>
      <c r="D56" s="87" t="s">
        <v>53</v>
      </c>
      <c r="E56" s="37" t="s">
        <v>236</v>
      </c>
      <c r="F56" s="38">
        <v>42607</v>
      </c>
      <c r="G56" s="38">
        <v>42620</v>
      </c>
      <c r="H56" s="38">
        <v>42620</v>
      </c>
      <c r="I56" s="50">
        <v>42628</v>
      </c>
      <c r="J56" s="50">
        <v>42628</v>
      </c>
      <c r="K56" s="46">
        <f>DATEDIF(H56,I56,"d")</f>
        <v>8</v>
      </c>
      <c r="L56" s="46">
        <f>DATEDIF(F56,I56,"d")</f>
        <v>21</v>
      </c>
      <c r="M56" s="72">
        <f t="shared" si="3"/>
        <v>21</v>
      </c>
      <c r="N56" s="35">
        <v>1</v>
      </c>
      <c r="O56" s="35">
        <v>0</v>
      </c>
      <c r="P56" s="37">
        <v>5</v>
      </c>
      <c r="Q56" s="53">
        <v>5</v>
      </c>
      <c r="R56" s="87">
        <f t="shared" si="11"/>
        <v>466.1</v>
      </c>
      <c r="S56" s="39">
        <v>466.1</v>
      </c>
      <c r="T56" s="87">
        <v>0</v>
      </c>
      <c r="U56" s="39">
        <v>466.1</v>
      </c>
      <c r="V56" s="39">
        <f t="shared" si="12"/>
        <v>466.1</v>
      </c>
      <c r="W56" s="39">
        <v>466.1</v>
      </c>
      <c r="X56" s="87">
        <v>0</v>
      </c>
      <c r="Y56" s="74" t="s">
        <v>197</v>
      </c>
      <c r="Z56" s="74" t="s">
        <v>198</v>
      </c>
      <c r="AA56" s="87">
        <v>0</v>
      </c>
      <c r="AB56" s="87">
        <v>0</v>
      </c>
      <c r="AC56" s="87">
        <v>0</v>
      </c>
      <c r="AD56" s="74" t="s">
        <v>199</v>
      </c>
    </row>
    <row r="57" spans="1:30" s="3" customFormat="1" ht="38.25">
      <c r="A57" s="99">
        <f t="shared" si="4"/>
        <v>48</v>
      </c>
      <c r="B57" s="100" t="s">
        <v>216</v>
      </c>
      <c r="C57" s="66" t="s">
        <v>226</v>
      </c>
      <c r="D57" s="87" t="s">
        <v>53</v>
      </c>
      <c r="E57" s="37" t="s">
        <v>237</v>
      </c>
      <c r="F57" s="38">
        <v>42611</v>
      </c>
      <c r="G57" s="38">
        <v>42618</v>
      </c>
      <c r="H57" s="38">
        <v>42618</v>
      </c>
      <c r="I57" s="50">
        <v>42625</v>
      </c>
      <c r="J57" s="50">
        <v>42625</v>
      </c>
      <c r="K57" s="46">
        <f>DATEDIF(H57,I57,"d")</f>
        <v>7</v>
      </c>
      <c r="L57" s="46">
        <f>DATEDIF(F57,I57,"d")</f>
        <v>14</v>
      </c>
      <c r="M57" s="72">
        <f t="shared" si="3"/>
        <v>14</v>
      </c>
      <c r="N57" s="35">
        <v>1</v>
      </c>
      <c r="O57" s="35">
        <v>0</v>
      </c>
      <c r="P57" s="37">
        <v>10</v>
      </c>
      <c r="Q57" s="53">
        <v>15</v>
      </c>
      <c r="R57" s="87">
        <f t="shared" si="11"/>
        <v>466.1</v>
      </c>
      <c r="S57" s="39">
        <v>466.1</v>
      </c>
      <c r="T57" s="87">
        <v>0</v>
      </c>
      <c r="U57" s="39">
        <v>466.1</v>
      </c>
      <c r="V57" s="39">
        <f t="shared" si="12"/>
        <v>466.1</v>
      </c>
      <c r="W57" s="39">
        <v>466.1</v>
      </c>
      <c r="X57" s="87">
        <v>0</v>
      </c>
      <c r="Y57" s="74" t="s">
        <v>197</v>
      </c>
      <c r="Z57" s="74" t="s">
        <v>198</v>
      </c>
      <c r="AA57" s="87">
        <v>0</v>
      </c>
      <c r="AB57" s="87">
        <v>0</v>
      </c>
      <c r="AC57" s="87">
        <v>0</v>
      </c>
      <c r="AD57" s="74" t="s">
        <v>199</v>
      </c>
    </row>
    <row r="58" spans="1:30" s="3" customFormat="1" ht="38.25">
      <c r="A58" s="99">
        <f t="shared" si="4"/>
        <v>49</v>
      </c>
      <c r="B58" s="100" t="s">
        <v>217</v>
      </c>
      <c r="C58" s="66" t="s">
        <v>227</v>
      </c>
      <c r="D58" s="87" t="s">
        <v>53</v>
      </c>
      <c r="E58" s="37" t="s">
        <v>238</v>
      </c>
      <c r="F58" s="38">
        <v>42620</v>
      </c>
      <c r="G58" s="38">
        <v>42625</v>
      </c>
      <c r="H58" s="38">
        <v>42625</v>
      </c>
      <c r="I58" s="50">
        <v>42625</v>
      </c>
      <c r="J58" s="50">
        <v>42625</v>
      </c>
      <c r="K58" s="46">
        <f>DATEDIF(H58,I58,"d")</f>
        <v>0</v>
      </c>
      <c r="L58" s="46">
        <f>DATEDIF(F58,I58,"d")</f>
        <v>5</v>
      </c>
      <c r="M58" s="72">
        <f t="shared" si="3"/>
        <v>5</v>
      </c>
      <c r="N58" s="35">
        <v>1</v>
      </c>
      <c r="O58" s="35">
        <v>0</v>
      </c>
      <c r="P58" s="37">
        <v>5</v>
      </c>
      <c r="Q58" s="53">
        <v>5</v>
      </c>
      <c r="R58" s="87">
        <f t="shared" si="11"/>
        <v>466.1</v>
      </c>
      <c r="S58" s="39">
        <v>466.1</v>
      </c>
      <c r="T58" s="87">
        <v>0</v>
      </c>
      <c r="U58" s="39">
        <v>466.1</v>
      </c>
      <c r="V58" s="39">
        <f t="shared" si="12"/>
        <v>466.1</v>
      </c>
      <c r="W58" s="39">
        <v>466.1</v>
      </c>
      <c r="X58" s="87">
        <v>0</v>
      </c>
      <c r="Y58" s="74" t="s">
        <v>197</v>
      </c>
      <c r="Z58" s="74" t="s">
        <v>198</v>
      </c>
      <c r="AA58" s="87">
        <v>0</v>
      </c>
      <c r="AB58" s="87">
        <v>0</v>
      </c>
      <c r="AC58" s="87">
        <v>0</v>
      </c>
      <c r="AD58" s="74" t="s">
        <v>199</v>
      </c>
    </row>
    <row r="59" spans="1:30" s="3" customFormat="1" ht="38.25">
      <c r="A59" s="99">
        <f t="shared" si="4"/>
        <v>50</v>
      </c>
      <c r="B59" s="100" t="s">
        <v>218</v>
      </c>
      <c r="C59" s="66" t="s">
        <v>228</v>
      </c>
      <c r="D59" s="87" t="s">
        <v>53</v>
      </c>
      <c r="E59" s="37" t="s">
        <v>239</v>
      </c>
      <c r="F59" s="38">
        <v>42621</v>
      </c>
      <c r="G59" s="38">
        <v>42626</v>
      </c>
      <c r="H59" s="38">
        <v>42626</v>
      </c>
      <c r="I59" s="50">
        <v>42626</v>
      </c>
      <c r="J59" s="50">
        <v>42626</v>
      </c>
      <c r="K59" s="46">
        <f>DATEDIF(H59,I59,"d")</f>
        <v>0</v>
      </c>
      <c r="L59" s="46">
        <f>DATEDIF(F59,I59,"d")</f>
        <v>5</v>
      </c>
      <c r="M59" s="72">
        <f t="shared" si="3"/>
        <v>5</v>
      </c>
      <c r="N59" s="35">
        <v>1</v>
      </c>
      <c r="O59" s="35">
        <v>0</v>
      </c>
      <c r="P59" s="37">
        <v>5</v>
      </c>
      <c r="Q59" s="53">
        <v>5</v>
      </c>
      <c r="R59" s="87">
        <f t="shared" si="11"/>
        <v>466.1</v>
      </c>
      <c r="S59" s="39">
        <v>466.1</v>
      </c>
      <c r="T59" s="87">
        <v>0</v>
      </c>
      <c r="U59" s="39">
        <v>466.1</v>
      </c>
      <c r="V59" s="39">
        <f t="shared" si="12"/>
        <v>466.1</v>
      </c>
      <c r="W59" s="39">
        <v>466.1</v>
      </c>
      <c r="X59" s="87">
        <v>0</v>
      </c>
      <c r="Y59" s="74" t="s">
        <v>197</v>
      </c>
      <c r="Z59" s="74" t="s">
        <v>198</v>
      </c>
      <c r="AA59" s="87">
        <v>0</v>
      </c>
      <c r="AB59" s="87">
        <v>0</v>
      </c>
      <c r="AC59" s="87">
        <v>0</v>
      </c>
      <c r="AD59" s="74" t="s">
        <v>199</v>
      </c>
    </row>
    <row r="60" spans="1:30" s="3" customFormat="1" ht="38.25">
      <c r="A60" s="99">
        <f t="shared" si="4"/>
        <v>51</v>
      </c>
      <c r="B60" s="100" t="s">
        <v>219</v>
      </c>
      <c r="C60" s="66" t="s">
        <v>229</v>
      </c>
      <c r="D60" s="87" t="s">
        <v>53</v>
      </c>
      <c r="E60" s="37" t="s">
        <v>240</v>
      </c>
      <c r="F60" s="38">
        <v>42622</v>
      </c>
      <c r="G60" s="38">
        <v>42622</v>
      </c>
      <c r="H60" s="38">
        <v>42622</v>
      </c>
      <c r="I60" s="50">
        <v>42627</v>
      </c>
      <c r="J60" s="50">
        <v>42627</v>
      </c>
      <c r="K60" s="46">
        <f>DATEDIF(H60,I60,"d")</f>
        <v>5</v>
      </c>
      <c r="L60" s="46">
        <f>DATEDIF(F60,I60,"d")</f>
        <v>5</v>
      </c>
      <c r="M60" s="72">
        <f t="shared" si="3"/>
        <v>5</v>
      </c>
      <c r="N60" s="35">
        <v>1</v>
      </c>
      <c r="O60" s="35">
        <v>0</v>
      </c>
      <c r="P60" s="37">
        <v>15</v>
      </c>
      <c r="Q60" s="53">
        <v>15</v>
      </c>
      <c r="R60" s="87">
        <f t="shared" si="11"/>
        <v>466.1</v>
      </c>
      <c r="S60" s="39">
        <v>466.1</v>
      </c>
      <c r="T60" s="87">
        <v>0</v>
      </c>
      <c r="U60" s="39">
        <v>466.1</v>
      </c>
      <c r="V60" s="39">
        <f t="shared" si="12"/>
        <v>466.1</v>
      </c>
      <c r="W60" s="39">
        <v>466.1</v>
      </c>
      <c r="X60" s="87">
        <v>0</v>
      </c>
      <c r="Y60" s="74" t="s">
        <v>197</v>
      </c>
      <c r="Z60" s="74" t="s">
        <v>198</v>
      </c>
      <c r="AA60" s="87">
        <v>0</v>
      </c>
      <c r="AB60" s="87">
        <v>0</v>
      </c>
      <c r="AC60" s="87">
        <v>0</v>
      </c>
      <c r="AD60" s="74" t="s">
        <v>199</v>
      </c>
    </row>
    <row r="61" spans="1:30" s="3" customFormat="1" ht="25.5">
      <c r="A61" s="99">
        <f t="shared" si="4"/>
        <v>52</v>
      </c>
      <c r="B61" s="100" t="s">
        <v>220</v>
      </c>
      <c r="C61" s="66" t="s">
        <v>230</v>
      </c>
      <c r="D61" s="99" t="s">
        <v>53</v>
      </c>
      <c r="E61" s="37" t="s">
        <v>241</v>
      </c>
      <c r="F61" s="38">
        <v>42625</v>
      </c>
      <c r="G61" s="38">
        <v>42628</v>
      </c>
      <c r="H61" s="38">
        <v>42628</v>
      </c>
      <c r="I61" s="50">
        <v>42632</v>
      </c>
      <c r="J61" s="50">
        <v>42632</v>
      </c>
      <c r="K61" s="46">
        <f>DATEDIF(H61,I61,"d")</f>
        <v>4</v>
      </c>
      <c r="L61" s="46">
        <f>DATEDIF(F61,I61,"d")</f>
        <v>7</v>
      </c>
      <c r="M61" s="72">
        <f>L61</f>
        <v>7</v>
      </c>
      <c r="N61" s="35">
        <v>1</v>
      </c>
      <c r="O61" s="35">
        <v>0</v>
      </c>
      <c r="P61" s="37">
        <v>5</v>
      </c>
      <c r="Q61" s="53">
        <v>10</v>
      </c>
      <c r="R61" s="99">
        <f aca="true" t="shared" si="13" ref="R61:R69">S61+T61</f>
        <v>466.1</v>
      </c>
      <c r="S61" s="39">
        <v>466.1</v>
      </c>
      <c r="T61" s="99">
        <v>0</v>
      </c>
      <c r="U61" s="39">
        <v>466.1</v>
      </c>
      <c r="V61" s="39">
        <f aca="true" t="shared" si="14" ref="V61:V69">W61+X61</f>
        <v>466.1</v>
      </c>
      <c r="W61" s="39">
        <v>466.1</v>
      </c>
      <c r="X61" s="99">
        <v>0</v>
      </c>
      <c r="Y61" s="74" t="s">
        <v>197</v>
      </c>
      <c r="Z61" s="74" t="s">
        <v>198</v>
      </c>
      <c r="AA61" s="99">
        <v>0</v>
      </c>
      <c r="AB61" s="99">
        <v>0</v>
      </c>
      <c r="AC61" s="99">
        <v>0</v>
      </c>
      <c r="AD61" s="74" t="s">
        <v>199</v>
      </c>
    </row>
    <row r="62" spans="1:30" s="3" customFormat="1" ht="38.25">
      <c r="A62" s="99">
        <f t="shared" si="4"/>
        <v>53</v>
      </c>
      <c r="B62" s="100" t="s">
        <v>242</v>
      </c>
      <c r="C62" s="66" t="s">
        <v>243</v>
      </c>
      <c r="D62" s="99" t="s">
        <v>53</v>
      </c>
      <c r="E62" s="37" t="s">
        <v>244</v>
      </c>
      <c r="F62" s="38">
        <v>42520</v>
      </c>
      <c r="G62" s="38">
        <v>42522</v>
      </c>
      <c r="H62" s="38">
        <v>42522</v>
      </c>
      <c r="I62" s="50">
        <v>42702</v>
      </c>
      <c r="J62" s="50">
        <v>42702</v>
      </c>
      <c r="K62" s="46">
        <f>DATEDIF(H62,I62,"d")</f>
        <v>180</v>
      </c>
      <c r="L62" s="46">
        <f>DATEDIF(F62,I62,"d")</f>
        <v>182</v>
      </c>
      <c r="M62" s="72">
        <f>L62</f>
        <v>182</v>
      </c>
      <c r="N62" s="35">
        <v>1</v>
      </c>
      <c r="O62" s="35">
        <v>0</v>
      </c>
      <c r="P62" s="37">
        <v>10</v>
      </c>
      <c r="Q62" s="53">
        <v>15</v>
      </c>
      <c r="R62" s="99">
        <f t="shared" si="13"/>
        <v>466.1</v>
      </c>
      <c r="S62" s="39">
        <v>466.1</v>
      </c>
      <c r="T62" s="99">
        <v>0</v>
      </c>
      <c r="U62" s="39">
        <v>466.1</v>
      </c>
      <c r="V62" s="39">
        <f t="shared" si="14"/>
        <v>466.1</v>
      </c>
      <c r="W62" s="39">
        <v>466.1</v>
      </c>
      <c r="X62" s="99">
        <v>0</v>
      </c>
      <c r="Y62" s="74" t="s">
        <v>197</v>
      </c>
      <c r="Z62" s="74" t="s">
        <v>198</v>
      </c>
      <c r="AA62" s="99">
        <v>0</v>
      </c>
      <c r="AB62" s="99">
        <v>0</v>
      </c>
      <c r="AC62" s="99">
        <v>0</v>
      </c>
      <c r="AD62" s="74" t="s">
        <v>199</v>
      </c>
    </row>
    <row r="63" spans="1:30" s="3" customFormat="1" ht="25.5">
      <c r="A63" s="99">
        <f t="shared" si="4"/>
        <v>54</v>
      </c>
      <c r="B63" s="100" t="s">
        <v>245</v>
      </c>
      <c r="C63" s="66" t="s">
        <v>246</v>
      </c>
      <c r="D63" s="99" t="s">
        <v>53</v>
      </c>
      <c r="E63" s="37" t="s">
        <v>247</v>
      </c>
      <c r="F63" s="38">
        <v>42537</v>
      </c>
      <c r="G63" s="38">
        <v>42543</v>
      </c>
      <c r="H63" s="38">
        <v>42543</v>
      </c>
      <c r="I63" s="50">
        <v>42653</v>
      </c>
      <c r="J63" s="50">
        <v>42653</v>
      </c>
      <c r="K63" s="46">
        <f>DATEDIF(H63,I63,"d")</f>
        <v>110</v>
      </c>
      <c r="L63" s="46">
        <f aca="true" t="shared" si="15" ref="L63:L69">DATEDIF(F63,I63,"d")</f>
        <v>116</v>
      </c>
      <c r="M63" s="72">
        <f aca="true" t="shared" si="16" ref="M63:M69">L63</f>
        <v>116</v>
      </c>
      <c r="N63" s="35">
        <v>1</v>
      </c>
      <c r="O63" s="35">
        <v>0</v>
      </c>
      <c r="P63" s="37">
        <v>15</v>
      </c>
      <c r="Q63" s="53">
        <v>15</v>
      </c>
      <c r="R63" s="99">
        <f t="shared" si="13"/>
        <v>466.1</v>
      </c>
      <c r="S63" s="39">
        <v>466.1</v>
      </c>
      <c r="T63" s="99">
        <v>0</v>
      </c>
      <c r="U63" s="39">
        <v>466.1</v>
      </c>
      <c r="V63" s="39">
        <f t="shared" si="14"/>
        <v>466.1</v>
      </c>
      <c r="W63" s="39">
        <v>466.1</v>
      </c>
      <c r="X63" s="99">
        <v>0</v>
      </c>
      <c r="Y63" s="74" t="s">
        <v>197</v>
      </c>
      <c r="Z63" s="74" t="s">
        <v>198</v>
      </c>
      <c r="AA63" s="99">
        <v>0</v>
      </c>
      <c r="AB63" s="99">
        <v>0</v>
      </c>
      <c r="AC63" s="99">
        <v>0</v>
      </c>
      <c r="AD63" s="74" t="s">
        <v>199</v>
      </c>
    </row>
    <row r="64" spans="1:30" s="3" customFormat="1" ht="38.25">
      <c r="A64" s="99">
        <f t="shared" si="4"/>
        <v>55</v>
      </c>
      <c r="B64" s="100" t="s">
        <v>248</v>
      </c>
      <c r="C64" s="66" t="s">
        <v>249</v>
      </c>
      <c r="D64" s="99" t="s">
        <v>53</v>
      </c>
      <c r="E64" s="37" t="s">
        <v>250</v>
      </c>
      <c r="F64" s="38">
        <v>42613</v>
      </c>
      <c r="G64" s="38">
        <v>42615</v>
      </c>
      <c r="H64" s="38">
        <v>42615</v>
      </c>
      <c r="I64" s="50">
        <v>42646</v>
      </c>
      <c r="J64" s="50">
        <v>42646</v>
      </c>
      <c r="K64" s="46">
        <f>DATEDIF(H64,I64,"d")</f>
        <v>31</v>
      </c>
      <c r="L64" s="46">
        <f t="shared" si="15"/>
        <v>33</v>
      </c>
      <c r="M64" s="72">
        <f t="shared" si="16"/>
        <v>33</v>
      </c>
      <c r="N64" s="35">
        <v>1</v>
      </c>
      <c r="O64" s="35">
        <v>0</v>
      </c>
      <c r="P64" s="37">
        <v>5</v>
      </c>
      <c r="Q64" s="53">
        <v>5</v>
      </c>
      <c r="R64" s="99">
        <f t="shared" si="13"/>
        <v>466.1</v>
      </c>
      <c r="S64" s="39">
        <v>466.1</v>
      </c>
      <c r="T64" s="99">
        <v>0</v>
      </c>
      <c r="U64" s="39">
        <v>466.1</v>
      </c>
      <c r="V64" s="39">
        <f t="shared" si="14"/>
        <v>466.1</v>
      </c>
      <c r="W64" s="39">
        <v>466.1</v>
      </c>
      <c r="X64" s="99">
        <v>0</v>
      </c>
      <c r="Y64" s="74" t="s">
        <v>197</v>
      </c>
      <c r="Z64" s="74" t="s">
        <v>198</v>
      </c>
      <c r="AA64" s="99">
        <v>0</v>
      </c>
      <c r="AB64" s="99">
        <v>0</v>
      </c>
      <c r="AC64" s="99">
        <v>0</v>
      </c>
      <c r="AD64" s="74" t="s">
        <v>199</v>
      </c>
    </row>
    <row r="65" spans="1:30" s="3" customFormat="1" ht="38.25">
      <c r="A65" s="99">
        <f t="shared" si="4"/>
        <v>56</v>
      </c>
      <c r="B65" s="100" t="s">
        <v>251</v>
      </c>
      <c r="C65" s="66" t="s">
        <v>252</v>
      </c>
      <c r="D65" s="99" t="s">
        <v>53</v>
      </c>
      <c r="E65" s="37" t="s">
        <v>253</v>
      </c>
      <c r="F65" s="38">
        <v>42632</v>
      </c>
      <c r="G65" s="38">
        <v>42635</v>
      </c>
      <c r="H65" s="38">
        <v>42635</v>
      </c>
      <c r="I65" s="50">
        <v>42648</v>
      </c>
      <c r="J65" s="50">
        <v>42648</v>
      </c>
      <c r="K65" s="46">
        <f>DATEDIF(H65,I65,"d")</f>
        <v>13</v>
      </c>
      <c r="L65" s="46">
        <f t="shared" si="15"/>
        <v>16</v>
      </c>
      <c r="M65" s="72">
        <f t="shared" si="16"/>
        <v>16</v>
      </c>
      <c r="N65" s="35">
        <v>1</v>
      </c>
      <c r="O65" s="35">
        <v>0</v>
      </c>
      <c r="P65" s="37">
        <v>10</v>
      </c>
      <c r="Q65" s="53">
        <v>15</v>
      </c>
      <c r="R65" s="99">
        <f t="shared" si="13"/>
        <v>466.1</v>
      </c>
      <c r="S65" s="39">
        <v>466.1</v>
      </c>
      <c r="T65" s="99">
        <v>0</v>
      </c>
      <c r="U65" s="39">
        <v>466.1</v>
      </c>
      <c r="V65" s="39">
        <f t="shared" si="14"/>
        <v>466.1</v>
      </c>
      <c r="W65" s="39">
        <v>466.1</v>
      </c>
      <c r="X65" s="99">
        <v>0</v>
      </c>
      <c r="Y65" s="74" t="s">
        <v>197</v>
      </c>
      <c r="Z65" s="74" t="s">
        <v>198</v>
      </c>
      <c r="AA65" s="99">
        <v>0</v>
      </c>
      <c r="AB65" s="99">
        <v>0</v>
      </c>
      <c r="AC65" s="99">
        <v>0</v>
      </c>
      <c r="AD65" s="74" t="s">
        <v>199</v>
      </c>
    </row>
    <row r="66" spans="1:30" s="3" customFormat="1" ht="25.5">
      <c r="A66" s="99">
        <f t="shared" si="4"/>
        <v>57</v>
      </c>
      <c r="B66" s="100" t="s">
        <v>254</v>
      </c>
      <c r="C66" s="66" t="s">
        <v>255</v>
      </c>
      <c r="D66" s="99" t="s">
        <v>53</v>
      </c>
      <c r="E66" s="37" t="s">
        <v>256</v>
      </c>
      <c r="F66" s="38">
        <v>42646</v>
      </c>
      <c r="G66" s="38">
        <v>42649</v>
      </c>
      <c r="H66" s="38">
        <v>42649</v>
      </c>
      <c r="I66" s="50">
        <v>42655</v>
      </c>
      <c r="J66" s="50">
        <v>42655</v>
      </c>
      <c r="K66" s="46">
        <f>DATEDIF(H66,I66,"d")</f>
        <v>6</v>
      </c>
      <c r="L66" s="46">
        <f t="shared" si="15"/>
        <v>9</v>
      </c>
      <c r="M66" s="72">
        <f t="shared" si="16"/>
        <v>9</v>
      </c>
      <c r="N66" s="35">
        <v>1</v>
      </c>
      <c r="O66" s="35">
        <v>0</v>
      </c>
      <c r="P66" s="37">
        <v>5</v>
      </c>
      <c r="Q66" s="53">
        <v>5</v>
      </c>
      <c r="R66" s="99">
        <f t="shared" si="13"/>
        <v>466.1</v>
      </c>
      <c r="S66" s="39">
        <v>466.1</v>
      </c>
      <c r="T66" s="99">
        <v>0</v>
      </c>
      <c r="U66" s="39">
        <v>466.1</v>
      </c>
      <c r="V66" s="39">
        <f t="shared" si="14"/>
        <v>466.1</v>
      </c>
      <c r="W66" s="39">
        <v>466.1</v>
      </c>
      <c r="X66" s="99">
        <v>0</v>
      </c>
      <c r="Y66" s="74" t="s">
        <v>197</v>
      </c>
      <c r="Z66" s="74" t="s">
        <v>198</v>
      </c>
      <c r="AA66" s="99">
        <v>0</v>
      </c>
      <c r="AB66" s="99">
        <v>0</v>
      </c>
      <c r="AC66" s="99">
        <v>0</v>
      </c>
      <c r="AD66" s="74" t="s">
        <v>199</v>
      </c>
    </row>
    <row r="67" spans="1:30" s="3" customFormat="1" ht="25.5">
      <c r="A67" s="99">
        <f t="shared" si="4"/>
        <v>58</v>
      </c>
      <c r="B67" s="100" t="s">
        <v>257</v>
      </c>
      <c r="C67" s="66" t="s">
        <v>258</v>
      </c>
      <c r="D67" s="99" t="s">
        <v>53</v>
      </c>
      <c r="E67" s="37" t="s">
        <v>259</v>
      </c>
      <c r="F67" s="38">
        <v>42664</v>
      </c>
      <c r="G67" s="38">
        <v>42669</v>
      </c>
      <c r="H67" s="38">
        <v>42669</v>
      </c>
      <c r="I67" s="50">
        <v>42676</v>
      </c>
      <c r="J67" s="50">
        <v>42676</v>
      </c>
      <c r="K67" s="46">
        <f>DATEDIF(H67,I67,"d")</f>
        <v>7</v>
      </c>
      <c r="L67" s="46">
        <f t="shared" si="15"/>
        <v>12</v>
      </c>
      <c r="M67" s="72">
        <f t="shared" si="16"/>
        <v>12</v>
      </c>
      <c r="N67" s="35">
        <v>1</v>
      </c>
      <c r="O67" s="35">
        <v>0</v>
      </c>
      <c r="P67" s="37">
        <v>5</v>
      </c>
      <c r="Q67" s="53">
        <v>5</v>
      </c>
      <c r="R67" s="99">
        <f t="shared" si="13"/>
        <v>466.1</v>
      </c>
      <c r="S67" s="39">
        <v>466.1</v>
      </c>
      <c r="T67" s="99">
        <v>0</v>
      </c>
      <c r="U67" s="39">
        <v>466.1</v>
      </c>
      <c r="V67" s="39">
        <f t="shared" si="14"/>
        <v>466.1</v>
      </c>
      <c r="W67" s="39">
        <v>466.1</v>
      </c>
      <c r="X67" s="99">
        <v>0</v>
      </c>
      <c r="Y67" s="74" t="s">
        <v>197</v>
      </c>
      <c r="Z67" s="74" t="s">
        <v>198</v>
      </c>
      <c r="AA67" s="99">
        <v>0</v>
      </c>
      <c r="AB67" s="99">
        <v>0</v>
      </c>
      <c r="AC67" s="99">
        <v>0</v>
      </c>
      <c r="AD67" s="74" t="s">
        <v>199</v>
      </c>
    </row>
    <row r="68" spans="1:30" s="3" customFormat="1" ht="41.25" customHeight="1">
      <c r="A68" s="99">
        <f t="shared" si="4"/>
        <v>59</v>
      </c>
      <c r="B68" s="100" t="s">
        <v>260</v>
      </c>
      <c r="C68" s="66" t="s">
        <v>261</v>
      </c>
      <c r="D68" s="99" t="s">
        <v>53</v>
      </c>
      <c r="E68" s="37" t="s">
        <v>262</v>
      </c>
      <c r="F68" s="38">
        <v>42667</v>
      </c>
      <c r="G68" s="38">
        <v>42668</v>
      </c>
      <c r="H68" s="38">
        <v>42668</v>
      </c>
      <c r="I68" s="50">
        <v>42668</v>
      </c>
      <c r="J68" s="50">
        <v>42668</v>
      </c>
      <c r="K68" s="46">
        <f>DATEDIF(H68,I68,"d")</f>
        <v>0</v>
      </c>
      <c r="L68" s="46">
        <f t="shared" si="15"/>
        <v>1</v>
      </c>
      <c r="M68" s="72">
        <f t="shared" si="16"/>
        <v>1</v>
      </c>
      <c r="N68" s="35">
        <v>1</v>
      </c>
      <c r="O68" s="35">
        <v>0</v>
      </c>
      <c r="P68" s="37">
        <v>10</v>
      </c>
      <c r="Q68" s="53">
        <v>10</v>
      </c>
      <c r="R68" s="99">
        <f t="shared" si="13"/>
        <v>466.1</v>
      </c>
      <c r="S68" s="39">
        <v>466.1</v>
      </c>
      <c r="T68" s="99">
        <v>0</v>
      </c>
      <c r="U68" s="39">
        <v>466.1</v>
      </c>
      <c r="V68" s="39">
        <f t="shared" si="14"/>
        <v>466.1</v>
      </c>
      <c r="W68" s="39">
        <v>466.1</v>
      </c>
      <c r="X68" s="99">
        <v>0</v>
      </c>
      <c r="Y68" s="74" t="s">
        <v>197</v>
      </c>
      <c r="Z68" s="74" t="s">
        <v>198</v>
      </c>
      <c r="AA68" s="99">
        <v>0</v>
      </c>
      <c r="AB68" s="99">
        <v>0</v>
      </c>
      <c r="AC68" s="99">
        <v>0</v>
      </c>
      <c r="AD68" s="74" t="s">
        <v>199</v>
      </c>
    </row>
    <row r="69" spans="1:30" s="3" customFormat="1" ht="38.25">
      <c r="A69" s="99">
        <f t="shared" si="4"/>
        <v>60</v>
      </c>
      <c r="B69" s="100" t="s">
        <v>263</v>
      </c>
      <c r="C69" s="66" t="s">
        <v>267</v>
      </c>
      <c r="D69" s="99" t="s">
        <v>53</v>
      </c>
      <c r="E69" s="37" t="s">
        <v>264</v>
      </c>
      <c r="F69" s="38">
        <v>42688</v>
      </c>
      <c r="G69" s="38">
        <v>42689</v>
      </c>
      <c r="H69" s="38">
        <v>42689</v>
      </c>
      <c r="I69" s="50">
        <v>42695</v>
      </c>
      <c r="J69" s="50">
        <v>42695</v>
      </c>
      <c r="K69" s="46">
        <f>DATEDIF(H69,I69,"d")</f>
        <v>6</v>
      </c>
      <c r="L69" s="46">
        <f t="shared" si="15"/>
        <v>7</v>
      </c>
      <c r="M69" s="72">
        <f t="shared" si="16"/>
        <v>7</v>
      </c>
      <c r="N69" s="35">
        <v>1</v>
      </c>
      <c r="O69" s="35">
        <v>0</v>
      </c>
      <c r="P69" s="37">
        <v>7</v>
      </c>
      <c r="Q69" s="53">
        <v>7</v>
      </c>
      <c r="R69" s="99">
        <f t="shared" si="13"/>
        <v>466.1</v>
      </c>
      <c r="S69" s="39">
        <v>466.1</v>
      </c>
      <c r="T69" s="99">
        <v>0</v>
      </c>
      <c r="U69" s="39">
        <v>466.1</v>
      </c>
      <c r="V69" s="39">
        <f t="shared" si="14"/>
        <v>466.1</v>
      </c>
      <c r="W69" s="39">
        <v>466.1</v>
      </c>
      <c r="X69" s="99">
        <v>0</v>
      </c>
      <c r="Y69" s="74" t="s">
        <v>197</v>
      </c>
      <c r="Z69" s="74" t="s">
        <v>198</v>
      </c>
      <c r="AA69" s="99">
        <v>0</v>
      </c>
      <c r="AB69" s="99">
        <v>0</v>
      </c>
      <c r="AC69" s="99">
        <v>0</v>
      </c>
      <c r="AD69" s="74" t="s">
        <v>199</v>
      </c>
    </row>
    <row r="70" spans="1:30" s="3" customFormat="1" ht="25.5">
      <c r="A70" s="99">
        <f t="shared" si="4"/>
        <v>61</v>
      </c>
      <c r="B70" s="100" t="s">
        <v>265</v>
      </c>
      <c r="C70" s="66" t="s">
        <v>266</v>
      </c>
      <c r="D70" s="99" t="s">
        <v>53</v>
      </c>
      <c r="E70" s="37" t="s">
        <v>268</v>
      </c>
      <c r="F70" s="38">
        <v>42720</v>
      </c>
      <c r="G70" s="38">
        <v>42725</v>
      </c>
      <c r="H70" s="38">
        <v>42725</v>
      </c>
      <c r="I70" s="50">
        <v>42733</v>
      </c>
      <c r="J70" s="50">
        <v>42733</v>
      </c>
      <c r="K70" s="46">
        <f>DATEDIF(H70,I70,"d")</f>
        <v>8</v>
      </c>
      <c r="L70" s="46">
        <f>DATEDIF(F70,I70,"d")</f>
        <v>13</v>
      </c>
      <c r="M70" s="72">
        <f>L70</f>
        <v>13</v>
      </c>
      <c r="N70" s="35">
        <v>1</v>
      </c>
      <c r="O70" s="35">
        <v>0</v>
      </c>
      <c r="P70" s="37">
        <v>10</v>
      </c>
      <c r="Q70" s="53">
        <v>10</v>
      </c>
      <c r="R70" s="87">
        <f t="shared" si="11"/>
        <v>466.1</v>
      </c>
      <c r="S70" s="39">
        <v>466.1</v>
      </c>
      <c r="T70" s="87">
        <v>0</v>
      </c>
      <c r="U70" s="39">
        <v>466.1</v>
      </c>
      <c r="V70" s="39">
        <f t="shared" si="12"/>
        <v>466.1</v>
      </c>
      <c r="W70" s="39">
        <v>466.1</v>
      </c>
      <c r="X70" s="87">
        <v>0</v>
      </c>
      <c r="Y70" s="74" t="s">
        <v>197</v>
      </c>
      <c r="Z70" s="74" t="s">
        <v>198</v>
      </c>
      <c r="AA70" s="87">
        <v>0</v>
      </c>
      <c r="AB70" s="87">
        <v>0</v>
      </c>
      <c r="AC70" s="87">
        <v>0</v>
      </c>
      <c r="AD70" s="74" t="s">
        <v>199</v>
      </c>
    </row>
    <row r="71" spans="1:30" s="3" customFormat="1" ht="15">
      <c r="A71" s="76" t="s">
        <v>29</v>
      </c>
      <c r="B71" s="86"/>
      <c r="C71" s="77"/>
      <c r="D71" s="79"/>
      <c r="E71" s="79"/>
      <c r="F71" s="80"/>
      <c r="G71" s="80"/>
      <c r="H71" s="80"/>
      <c r="I71" s="80"/>
      <c r="J71" s="80"/>
      <c r="K71" s="81"/>
      <c r="L71" s="81"/>
      <c r="M71" s="81"/>
      <c r="N71" s="79"/>
      <c r="O71" s="79"/>
      <c r="P71" s="82"/>
      <c r="Q71" s="82"/>
      <c r="R71" s="35"/>
      <c r="S71" s="35"/>
      <c r="T71" s="35"/>
      <c r="U71" s="35"/>
      <c r="V71" s="83"/>
      <c r="W71" s="83"/>
      <c r="X71" s="83"/>
      <c r="Y71" s="78"/>
      <c r="Z71" s="78"/>
      <c r="AA71" s="78"/>
      <c r="AB71" s="78"/>
      <c r="AC71" s="78"/>
      <c r="AD71" s="78"/>
    </row>
    <row r="72" spans="1:30" ht="15">
      <c r="A72" s="16"/>
      <c r="B72" s="139" t="s">
        <v>7</v>
      </c>
      <c r="C72" s="139"/>
      <c r="D72" s="9" t="s">
        <v>6</v>
      </c>
      <c r="E72" s="16" t="s">
        <v>6</v>
      </c>
      <c r="F72" s="10" t="s">
        <v>6</v>
      </c>
      <c r="G72" s="10" t="s">
        <v>6</v>
      </c>
      <c r="H72" s="10" t="s">
        <v>6</v>
      </c>
      <c r="I72" s="10" t="s">
        <v>6</v>
      </c>
      <c r="J72" s="10" t="s">
        <v>6</v>
      </c>
      <c r="K72" s="19" t="s">
        <v>6</v>
      </c>
      <c r="L72" s="19">
        <f>SUM(L10:L70)</f>
        <v>2021</v>
      </c>
      <c r="M72" s="19">
        <f>SUM(M10:M70)</f>
        <v>2021</v>
      </c>
      <c r="N72" s="9" t="s">
        <v>6</v>
      </c>
      <c r="O72" s="9" t="s">
        <v>6</v>
      </c>
      <c r="P72" s="19">
        <f aca="true" t="shared" si="17" ref="P72:X72">SUM(P10:P70)</f>
        <v>466</v>
      </c>
      <c r="Q72" s="19">
        <f t="shared" si="17"/>
        <v>555</v>
      </c>
      <c r="R72" s="19">
        <f t="shared" si="17"/>
        <v>29327.54999999997</v>
      </c>
      <c r="S72" s="19">
        <f t="shared" si="17"/>
        <v>29327.54999999997</v>
      </c>
      <c r="T72" s="19">
        <f t="shared" si="17"/>
        <v>0</v>
      </c>
      <c r="U72" s="19">
        <f t="shared" si="17"/>
        <v>29327.54999999997</v>
      </c>
      <c r="V72" s="19">
        <f t="shared" si="17"/>
        <v>29327.54999999997</v>
      </c>
      <c r="W72" s="19">
        <f t="shared" si="17"/>
        <v>29327.54999999997</v>
      </c>
      <c r="X72" s="19">
        <f t="shared" si="17"/>
        <v>0</v>
      </c>
      <c r="Y72" s="75"/>
      <c r="Z72" s="75"/>
      <c r="AA72" s="75"/>
      <c r="AB72" s="75"/>
      <c r="AC72" s="75"/>
      <c r="AD72" s="75"/>
    </row>
    <row r="73" spans="1:30" ht="15">
      <c r="A73" s="16"/>
      <c r="B73" s="139" t="s">
        <v>5</v>
      </c>
      <c r="C73" s="139"/>
      <c r="D73" s="9" t="s">
        <v>6</v>
      </c>
      <c r="E73" s="16" t="s">
        <v>6</v>
      </c>
      <c r="F73" s="10" t="s">
        <v>6</v>
      </c>
      <c r="G73" s="10" t="s">
        <v>6</v>
      </c>
      <c r="H73" s="10" t="s">
        <v>6</v>
      </c>
      <c r="I73" s="10" t="s">
        <v>6</v>
      </c>
      <c r="J73" s="10" t="s">
        <v>6</v>
      </c>
      <c r="K73" s="18">
        <f>SUM(K10:K70)/A70</f>
        <v>27.737704918032787</v>
      </c>
      <c r="L73" s="18">
        <f>L72/A70</f>
        <v>33.131147540983605</v>
      </c>
      <c r="M73" s="18">
        <f>M72/A70</f>
        <v>33.131147540983605</v>
      </c>
      <c r="N73" s="9">
        <v>1</v>
      </c>
      <c r="O73" s="9">
        <v>0</v>
      </c>
      <c r="P73" s="18">
        <f>P72/A70</f>
        <v>7.639344262295082</v>
      </c>
      <c r="Q73" s="18">
        <f>Q72/A70</f>
        <v>9.098360655737705</v>
      </c>
      <c r="R73" s="18">
        <f>R72/A70</f>
        <v>480.7795081967208</v>
      </c>
      <c r="S73" s="18">
        <f>S72/A70</f>
        <v>480.7795081967208</v>
      </c>
      <c r="T73" s="18">
        <f>T72/A26</f>
        <v>0</v>
      </c>
      <c r="U73" s="18">
        <f>U72/A70</f>
        <v>480.7795081967208</v>
      </c>
      <c r="V73" s="18">
        <f>V72/A70</f>
        <v>480.7795081967208</v>
      </c>
      <c r="W73" s="18">
        <f>W72/A70</f>
        <v>480.7795081967208</v>
      </c>
      <c r="X73" s="18">
        <f>X72/A26</f>
        <v>0</v>
      </c>
      <c r="Y73" s="75"/>
      <c r="Z73" s="75"/>
      <c r="AA73" s="75"/>
      <c r="AB73" s="75"/>
      <c r="AC73" s="75"/>
      <c r="AD73" s="75"/>
    </row>
    <row r="74" spans="1:30" ht="15">
      <c r="A74" s="132" t="s">
        <v>24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75"/>
      <c r="Z74" s="75"/>
      <c r="AA74" s="75"/>
      <c r="AB74" s="75"/>
      <c r="AC74" s="75"/>
      <c r="AD74" s="75"/>
    </row>
    <row r="75" spans="1:30" s="15" customFormat="1" ht="38.25">
      <c r="A75" s="16">
        <v>1</v>
      </c>
      <c r="B75" s="93" t="s">
        <v>54</v>
      </c>
      <c r="C75" s="34" t="s">
        <v>55</v>
      </c>
      <c r="D75" s="57">
        <v>200</v>
      </c>
      <c r="E75" s="41" t="s">
        <v>61</v>
      </c>
      <c r="F75" s="36">
        <v>42054</v>
      </c>
      <c r="G75" s="36">
        <v>42054</v>
      </c>
      <c r="H75" s="36">
        <v>42060</v>
      </c>
      <c r="I75" s="36">
        <v>42361</v>
      </c>
      <c r="J75" s="36">
        <v>42361</v>
      </c>
      <c r="K75" s="46">
        <f>DATEDIF(H75,I75,"d")</f>
        <v>301</v>
      </c>
      <c r="L75" s="46">
        <f>DATEDIF(F75,I75,"d")</f>
        <v>307</v>
      </c>
      <c r="M75" s="72">
        <f aca="true" t="shared" si="18" ref="M75:M86">L75</f>
        <v>307</v>
      </c>
      <c r="N75" s="30">
        <v>1</v>
      </c>
      <c r="O75" s="30">
        <v>0</v>
      </c>
      <c r="P75" s="34">
        <v>100</v>
      </c>
      <c r="Q75" s="34">
        <v>100</v>
      </c>
      <c r="R75" s="34">
        <f>S75+T75</f>
        <v>9077</v>
      </c>
      <c r="S75" s="34">
        <v>9077</v>
      </c>
      <c r="T75" s="9">
        <v>0</v>
      </c>
      <c r="U75" s="34">
        <v>9077</v>
      </c>
      <c r="V75" s="39">
        <f>W75+X75</f>
        <v>9077</v>
      </c>
      <c r="W75" s="34">
        <v>9077</v>
      </c>
      <c r="X75" s="9">
        <v>0</v>
      </c>
      <c r="Y75" s="74" t="s">
        <v>197</v>
      </c>
      <c r="Z75" s="74" t="s">
        <v>198</v>
      </c>
      <c r="AA75" s="85">
        <v>0</v>
      </c>
      <c r="AB75" s="85">
        <v>0</v>
      </c>
      <c r="AC75" s="85">
        <v>0</v>
      </c>
      <c r="AD75" s="74" t="s">
        <v>199</v>
      </c>
    </row>
    <row r="76" spans="1:30" s="15" customFormat="1" ht="25.5">
      <c r="A76" s="16">
        <f>A75+1</f>
        <v>2</v>
      </c>
      <c r="B76" s="94" t="s">
        <v>54</v>
      </c>
      <c r="C76" s="34" t="s">
        <v>56</v>
      </c>
      <c r="D76" s="57">
        <v>120</v>
      </c>
      <c r="E76" s="34" t="s">
        <v>62</v>
      </c>
      <c r="F76" s="36">
        <v>42094</v>
      </c>
      <c r="G76" s="36">
        <v>42094</v>
      </c>
      <c r="H76" s="36">
        <v>42098</v>
      </c>
      <c r="I76" s="36">
        <v>42412</v>
      </c>
      <c r="J76" s="36">
        <v>42412</v>
      </c>
      <c r="K76" s="46">
        <f aca="true" t="shared" si="19" ref="K76:K81">DATEDIF(H76,I76,"d")</f>
        <v>314</v>
      </c>
      <c r="L76" s="46">
        <f aca="true" t="shared" si="20" ref="L76:L86">DATEDIF(F76,I76,"d")</f>
        <v>318</v>
      </c>
      <c r="M76" s="72">
        <f t="shared" si="18"/>
        <v>318</v>
      </c>
      <c r="N76" s="30">
        <v>1</v>
      </c>
      <c r="O76" s="30">
        <v>0</v>
      </c>
      <c r="P76" s="34">
        <v>15</v>
      </c>
      <c r="Q76" s="34">
        <v>85</v>
      </c>
      <c r="R76" s="34">
        <f aca="true" t="shared" si="21" ref="R76:R81">S76+T76</f>
        <v>7715.45</v>
      </c>
      <c r="S76" s="34">
        <v>7715.45</v>
      </c>
      <c r="T76" s="9">
        <v>0</v>
      </c>
      <c r="U76" s="34">
        <v>7715.45</v>
      </c>
      <c r="V76" s="39">
        <f>W76+X76</f>
        <v>7715.45</v>
      </c>
      <c r="W76" s="34">
        <v>7715.45</v>
      </c>
      <c r="X76" s="9">
        <v>0</v>
      </c>
      <c r="Y76" s="74" t="s">
        <v>197</v>
      </c>
      <c r="Z76" s="74" t="s">
        <v>198</v>
      </c>
      <c r="AA76" s="85">
        <v>0</v>
      </c>
      <c r="AB76" s="85">
        <v>0</v>
      </c>
      <c r="AC76" s="85">
        <v>0</v>
      </c>
      <c r="AD76" s="74" t="s">
        <v>199</v>
      </c>
    </row>
    <row r="77" spans="1:30" s="15" customFormat="1" ht="25.5">
      <c r="A77" s="85">
        <f aca="true" t="shared" si="22" ref="A77:A86">A76+1</f>
        <v>3</v>
      </c>
      <c r="B77" s="91" t="s">
        <v>57</v>
      </c>
      <c r="C77" s="40" t="s">
        <v>58</v>
      </c>
      <c r="D77" s="57">
        <v>100</v>
      </c>
      <c r="E77" s="37" t="s">
        <v>63</v>
      </c>
      <c r="F77" s="38">
        <v>42408</v>
      </c>
      <c r="G77" s="38">
        <v>42408</v>
      </c>
      <c r="H77" s="38">
        <v>42408</v>
      </c>
      <c r="I77" s="38">
        <v>42416</v>
      </c>
      <c r="J77" s="38">
        <v>42416</v>
      </c>
      <c r="K77" s="46">
        <f t="shared" si="19"/>
        <v>8</v>
      </c>
      <c r="L77" s="46">
        <f t="shared" si="20"/>
        <v>8</v>
      </c>
      <c r="M77" s="72">
        <f t="shared" si="18"/>
        <v>8</v>
      </c>
      <c r="N77" s="30">
        <v>1</v>
      </c>
      <c r="O77" s="30">
        <v>0</v>
      </c>
      <c r="P77" s="34">
        <v>45</v>
      </c>
      <c r="Q77" s="34">
        <v>45</v>
      </c>
      <c r="R77" s="46">
        <f t="shared" si="21"/>
        <v>3238.38</v>
      </c>
      <c r="S77" s="46">
        <v>3238.38</v>
      </c>
      <c r="T77" s="9">
        <v>0</v>
      </c>
      <c r="U77" s="34">
        <f>S77</f>
        <v>3238.38</v>
      </c>
      <c r="V77" s="39">
        <f>W77+X77</f>
        <v>3238.38</v>
      </c>
      <c r="W77" s="34">
        <f>U77</f>
        <v>3238.38</v>
      </c>
      <c r="X77" s="9">
        <v>0</v>
      </c>
      <c r="Y77" s="74" t="s">
        <v>197</v>
      </c>
      <c r="Z77" s="74" t="s">
        <v>198</v>
      </c>
      <c r="AA77" s="85">
        <v>0</v>
      </c>
      <c r="AB77" s="85">
        <v>0</v>
      </c>
      <c r="AC77" s="85">
        <v>0</v>
      </c>
      <c r="AD77" s="74" t="s">
        <v>199</v>
      </c>
    </row>
    <row r="78" spans="1:30" s="15" customFormat="1" ht="38.25">
      <c r="A78" s="85">
        <f t="shared" si="22"/>
        <v>4</v>
      </c>
      <c r="B78" s="91" t="s">
        <v>59</v>
      </c>
      <c r="C78" s="40" t="s">
        <v>60</v>
      </c>
      <c r="D78" s="57">
        <v>70</v>
      </c>
      <c r="E78" s="37" t="s">
        <v>64</v>
      </c>
      <c r="F78" s="38">
        <v>42424</v>
      </c>
      <c r="G78" s="38">
        <v>42424</v>
      </c>
      <c r="H78" s="38">
        <v>42425</v>
      </c>
      <c r="I78" s="38">
        <v>42425</v>
      </c>
      <c r="J78" s="38">
        <v>42425</v>
      </c>
      <c r="K78" s="46">
        <f t="shared" si="19"/>
        <v>0</v>
      </c>
      <c r="L78" s="46">
        <f t="shared" si="20"/>
        <v>1</v>
      </c>
      <c r="M78" s="72">
        <f t="shared" si="18"/>
        <v>1</v>
      </c>
      <c r="N78" s="42">
        <v>1</v>
      </c>
      <c r="O78" s="42">
        <v>0</v>
      </c>
      <c r="P78" s="48">
        <v>100</v>
      </c>
      <c r="Q78" s="48">
        <v>100</v>
      </c>
      <c r="R78" s="46">
        <f t="shared" si="21"/>
        <v>9074</v>
      </c>
      <c r="S78" s="46">
        <v>9074</v>
      </c>
      <c r="T78" s="9">
        <v>0</v>
      </c>
      <c r="U78" s="34">
        <f>S78</f>
        <v>9074</v>
      </c>
      <c r="V78" s="39">
        <f>W78+X78</f>
        <v>9074</v>
      </c>
      <c r="W78" s="34">
        <f>U78</f>
        <v>9074</v>
      </c>
      <c r="X78" s="9">
        <v>0</v>
      </c>
      <c r="Y78" s="74" t="s">
        <v>197</v>
      </c>
      <c r="Z78" s="74" t="s">
        <v>198</v>
      </c>
      <c r="AA78" s="85">
        <v>0</v>
      </c>
      <c r="AB78" s="85">
        <v>0</v>
      </c>
      <c r="AC78" s="85">
        <v>0</v>
      </c>
      <c r="AD78" s="74" t="s">
        <v>199</v>
      </c>
    </row>
    <row r="79" spans="1:30" s="15" customFormat="1" ht="39">
      <c r="A79" s="85">
        <f t="shared" si="22"/>
        <v>5</v>
      </c>
      <c r="B79" s="90" t="s">
        <v>92</v>
      </c>
      <c r="C79" s="43" t="s">
        <v>94</v>
      </c>
      <c r="D79" s="58">
        <v>130</v>
      </c>
      <c r="E79" s="37" t="s">
        <v>96</v>
      </c>
      <c r="F79" s="38">
        <v>42465</v>
      </c>
      <c r="G79" s="38">
        <v>42466</v>
      </c>
      <c r="H79" s="38">
        <v>42466</v>
      </c>
      <c r="I79" s="38">
        <v>42468</v>
      </c>
      <c r="J79" s="38">
        <v>42468</v>
      </c>
      <c r="K79" s="46">
        <f t="shared" si="19"/>
        <v>2</v>
      </c>
      <c r="L79" s="46">
        <f t="shared" si="20"/>
        <v>3</v>
      </c>
      <c r="M79" s="72">
        <f t="shared" si="18"/>
        <v>3</v>
      </c>
      <c r="N79" s="42">
        <v>1</v>
      </c>
      <c r="O79" s="42">
        <v>0</v>
      </c>
      <c r="P79" s="51">
        <v>50</v>
      </c>
      <c r="Q79" s="52">
        <v>50</v>
      </c>
      <c r="R79" s="47">
        <f t="shared" si="21"/>
        <v>4390</v>
      </c>
      <c r="S79" s="34">
        <v>4390</v>
      </c>
      <c r="T79" s="9">
        <v>0</v>
      </c>
      <c r="U79" s="34">
        <f aca="true" t="shared" si="23" ref="U79:U86">S79</f>
        <v>4390</v>
      </c>
      <c r="V79" s="39">
        <f aca="true" t="shared" si="24" ref="V79:V86">W79+X79</f>
        <v>4390</v>
      </c>
      <c r="W79" s="34">
        <f aca="true" t="shared" si="25" ref="W79:W86">U79</f>
        <v>4390</v>
      </c>
      <c r="X79" s="9">
        <v>0</v>
      </c>
      <c r="Y79" s="74" t="s">
        <v>197</v>
      </c>
      <c r="Z79" s="74" t="s">
        <v>198</v>
      </c>
      <c r="AA79" s="85">
        <v>0</v>
      </c>
      <c r="AB79" s="85">
        <v>0</v>
      </c>
      <c r="AC79" s="85">
        <v>0</v>
      </c>
      <c r="AD79" s="74" t="s">
        <v>199</v>
      </c>
    </row>
    <row r="80" spans="1:30" s="15" customFormat="1" ht="39">
      <c r="A80" s="85">
        <f t="shared" si="22"/>
        <v>6</v>
      </c>
      <c r="B80" s="90" t="s">
        <v>93</v>
      </c>
      <c r="C80" s="84" t="s">
        <v>95</v>
      </c>
      <c r="D80" s="58">
        <v>15</v>
      </c>
      <c r="E80" s="37" t="s">
        <v>97</v>
      </c>
      <c r="F80" s="38">
        <v>42221</v>
      </c>
      <c r="G80" s="38">
        <v>42227</v>
      </c>
      <c r="H80" s="38">
        <v>42227</v>
      </c>
      <c r="I80" s="50">
        <v>42440</v>
      </c>
      <c r="J80" s="50">
        <v>42440</v>
      </c>
      <c r="K80" s="46">
        <f t="shared" si="19"/>
        <v>213</v>
      </c>
      <c r="L80" s="46">
        <f t="shared" si="20"/>
        <v>219</v>
      </c>
      <c r="M80" s="72">
        <f t="shared" si="18"/>
        <v>219</v>
      </c>
      <c r="N80" s="42">
        <v>1</v>
      </c>
      <c r="O80" s="42">
        <v>0</v>
      </c>
      <c r="P80" s="53">
        <v>81</v>
      </c>
      <c r="Q80" s="52">
        <v>96</v>
      </c>
      <c r="R80" s="47">
        <f t="shared" si="21"/>
        <v>7602</v>
      </c>
      <c r="S80" s="34">
        <v>7602</v>
      </c>
      <c r="T80" s="9">
        <v>0</v>
      </c>
      <c r="U80" s="34">
        <f t="shared" si="23"/>
        <v>7602</v>
      </c>
      <c r="V80" s="39">
        <f t="shared" si="24"/>
        <v>7602</v>
      </c>
      <c r="W80" s="34">
        <f t="shared" si="25"/>
        <v>7602</v>
      </c>
      <c r="X80" s="9">
        <v>0</v>
      </c>
      <c r="Y80" s="74" t="s">
        <v>197</v>
      </c>
      <c r="Z80" s="74" t="s">
        <v>198</v>
      </c>
      <c r="AA80" s="85">
        <v>0</v>
      </c>
      <c r="AB80" s="85">
        <v>0</v>
      </c>
      <c r="AC80" s="85">
        <v>0</v>
      </c>
      <c r="AD80" s="74" t="s">
        <v>199</v>
      </c>
    </row>
    <row r="81" spans="1:30" s="15" customFormat="1" ht="39">
      <c r="A81" s="85">
        <f t="shared" si="22"/>
        <v>7</v>
      </c>
      <c r="B81" s="90" t="s">
        <v>140</v>
      </c>
      <c r="C81" s="44" t="s">
        <v>141</v>
      </c>
      <c r="D81" s="58">
        <v>16</v>
      </c>
      <c r="E81" s="37" t="s">
        <v>269</v>
      </c>
      <c r="F81" s="38">
        <v>42509</v>
      </c>
      <c r="G81" s="38">
        <v>42509</v>
      </c>
      <c r="H81" s="38">
        <v>42509</v>
      </c>
      <c r="I81" s="50">
        <v>42555</v>
      </c>
      <c r="J81" s="50">
        <v>42555</v>
      </c>
      <c r="K81" s="46">
        <f t="shared" si="19"/>
        <v>46</v>
      </c>
      <c r="L81" s="46">
        <f t="shared" si="20"/>
        <v>46</v>
      </c>
      <c r="M81" s="72">
        <f t="shared" si="18"/>
        <v>46</v>
      </c>
      <c r="N81" s="85">
        <v>1</v>
      </c>
      <c r="O81" s="85">
        <v>0</v>
      </c>
      <c r="P81" s="53">
        <v>16</v>
      </c>
      <c r="Q81" s="52">
        <v>16</v>
      </c>
      <c r="R81" s="47">
        <f t="shared" si="21"/>
        <v>1451.84</v>
      </c>
      <c r="S81" s="34">
        <v>1451.84</v>
      </c>
      <c r="T81" s="9">
        <v>0</v>
      </c>
      <c r="U81" s="34">
        <f t="shared" si="23"/>
        <v>1451.84</v>
      </c>
      <c r="V81" s="39">
        <f t="shared" si="24"/>
        <v>1451.84</v>
      </c>
      <c r="W81" s="34">
        <f t="shared" si="25"/>
        <v>1451.84</v>
      </c>
      <c r="X81" s="9">
        <v>0</v>
      </c>
      <c r="Y81" s="74" t="s">
        <v>197</v>
      </c>
      <c r="Z81" s="74" t="s">
        <v>198</v>
      </c>
      <c r="AA81" s="85">
        <v>0</v>
      </c>
      <c r="AB81" s="85">
        <v>0</v>
      </c>
      <c r="AC81" s="85">
        <v>0</v>
      </c>
      <c r="AD81" s="74" t="s">
        <v>199</v>
      </c>
    </row>
    <row r="82" spans="1:30" s="15" customFormat="1" ht="33.75">
      <c r="A82" s="99">
        <f t="shared" si="22"/>
        <v>8</v>
      </c>
      <c r="B82" s="91" t="s">
        <v>164</v>
      </c>
      <c r="C82" s="77" t="s">
        <v>165</v>
      </c>
      <c r="D82" s="35">
        <v>20</v>
      </c>
      <c r="E82" s="37" t="s">
        <v>166</v>
      </c>
      <c r="F82" s="38">
        <v>42576</v>
      </c>
      <c r="G82" s="38">
        <v>42578</v>
      </c>
      <c r="H82" s="38">
        <v>42578</v>
      </c>
      <c r="I82" s="50">
        <v>42579</v>
      </c>
      <c r="J82" s="50">
        <v>42579</v>
      </c>
      <c r="K82" s="46">
        <f>DATEDIF(H82,I82,"d")</f>
        <v>1</v>
      </c>
      <c r="L82" s="46">
        <f>DATEDIF(F82,I82,"d")</f>
        <v>3</v>
      </c>
      <c r="M82" s="72">
        <f>L82</f>
        <v>3</v>
      </c>
      <c r="N82" s="99">
        <v>1</v>
      </c>
      <c r="O82" s="99">
        <v>0</v>
      </c>
      <c r="P82" s="53">
        <v>5</v>
      </c>
      <c r="Q82" s="52">
        <v>25</v>
      </c>
      <c r="R82" s="47">
        <f>S82+T82</f>
        <v>439</v>
      </c>
      <c r="S82" s="34">
        <v>439</v>
      </c>
      <c r="T82" s="9">
        <v>0</v>
      </c>
      <c r="U82" s="34">
        <f>S82</f>
        <v>439</v>
      </c>
      <c r="V82" s="39">
        <f>W82+X82</f>
        <v>439</v>
      </c>
      <c r="W82" s="34">
        <f>U82</f>
        <v>439</v>
      </c>
      <c r="X82" s="9">
        <v>0</v>
      </c>
      <c r="Y82" s="74" t="s">
        <v>197</v>
      </c>
      <c r="Z82" s="74" t="s">
        <v>198</v>
      </c>
      <c r="AA82" s="99">
        <v>0</v>
      </c>
      <c r="AB82" s="99">
        <v>0</v>
      </c>
      <c r="AC82" s="99">
        <v>0</v>
      </c>
      <c r="AD82" s="74" t="s">
        <v>199</v>
      </c>
    </row>
    <row r="83" spans="1:30" s="15" customFormat="1" ht="25.5">
      <c r="A83" s="99">
        <f t="shared" si="22"/>
        <v>9</v>
      </c>
      <c r="B83" s="91" t="s">
        <v>270</v>
      </c>
      <c r="C83" s="77" t="s">
        <v>271</v>
      </c>
      <c r="D83" s="35">
        <v>150</v>
      </c>
      <c r="E83" s="37" t="s">
        <v>272</v>
      </c>
      <c r="F83" s="38">
        <v>42612</v>
      </c>
      <c r="G83" s="38">
        <v>42643</v>
      </c>
      <c r="H83" s="38">
        <v>42643</v>
      </c>
      <c r="I83" s="50">
        <v>42650</v>
      </c>
      <c r="J83" s="50">
        <v>42650</v>
      </c>
      <c r="K83" s="46">
        <f>DATEDIF(H83,I83,"d")</f>
        <v>7</v>
      </c>
      <c r="L83" s="46">
        <f>DATEDIF(F83,I83,"d")</f>
        <v>38</v>
      </c>
      <c r="M83" s="72">
        <f>L83</f>
        <v>38</v>
      </c>
      <c r="N83" s="99">
        <v>1</v>
      </c>
      <c r="O83" s="99">
        <v>0</v>
      </c>
      <c r="P83" s="53">
        <v>30</v>
      </c>
      <c r="Q83" s="52">
        <v>30</v>
      </c>
      <c r="R83" s="47">
        <f>S83+T83</f>
        <v>2722.2</v>
      </c>
      <c r="S83" s="47">
        <v>2722.2</v>
      </c>
      <c r="T83" s="9">
        <v>0</v>
      </c>
      <c r="U83" s="34">
        <f>S83</f>
        <v>2722.2</v>
      </c>
      <c r="V83" s="39">
        <f>W83+X83</f>
        <v>2722.2</v>
      </c>
      <c r="W83" s="34">
        <f>U83</f>
        <v>2722.2</v>
      </c>
      <c r="X83" s="9">
        <v>0</v>
      </c>
      <c r="Y83" s="74" t="s">
        <v>197</v>
      </c>
      <c r="Z83" s="74" t="s">
        <v>198</v>
      </c>
      <c r="AA83" s="99">
        <v>0</v>
      </c>
      <c r="AB83" s="99">
        <v>0</v>
      </c>
      <c r="AC83" s="99">
        <v>0</v>
      </c>
      <c r="AD83" s="74" t="s">
        <v>199</v>
      </c>
    </row>
    <row r="84" spans="1:30" s="15" customFormat="1" ht="25.5">
      <c r="A84" s="99">
        <f t="shared" si="22"/>
        <v>10</v>
      </c>
      <c r="B84" s="91" t="s">
        <v>273</v>
      </c>
      <c r="C84" s="77" t="s">
        <v>274</v>
      </c>
      <c r="D84" s="35">
        <v>120</v>
      </c>
      <c r="E84" s="37" t="s">
        <v>275</v>
      </c>
      <c r="F84" s="38">
        <v>42622</v>
      </c>
      <c r="G84" s="38">
        <v>42627</v>
      </c>
      <c r="H84" s="38">
        <v>42627</v>
      </c>
      <c r="I84" s="50">
        <v>42674</v>
      </c>
      <c r="J84" s="50">
        <v>42674</v>
      </c>
      <c r="K84" s="46">
        <f>DATEDIF(H84,I84,"d")</f>
        <v>47</v>
      </c>
      <c r="L84" s="46">
        <f>DATEDIF(F84,I84,"d")</f>
        <v>52</v>
      </c>
      <c r="M84" s="72">
        <f>L84</f>
        <v>52</v>
      </c>
      <c r="N84" s="99">
        <v>1</v>
      </c>
      <c r="O84" s="99">
        <v>0</v>
      </c>
      <c r="P84" s="53">
        <v>80</v>
      </c>
      <c r="Q84" s="53">
        <v>80</v>
      </c>
      <c r="R84" s="47">
        <f>S84+T84</f>
        <v>7259.2</v>
      </c>
      <c r="S84" s="47">
        <v>7259.2</v>
      </c>
      <c r="T84" s="9">
        <v>0</v>
      </c>
      <c r="U84" s="34">
        <f>S84</f>
        <v>7259.2</v>
      </c>
      <c r="V84" s="39">
        <f>W84+X84</f>
        <v>7259.2</v>
      </c>
      <c r="W84" s="34">
        <f>U84</f>
        <v>7259.2</v>
      </c>
      <c r="X84" s="9">
        <v>0</v>
      </c>
      <c r="Y84" s="74" t="s">
        <v>197</v>
      </c>
      <c r="Z84" s="74" t="s">
        <v>198</v>
      </c>
      <c r="AA84" s="99">
        <v>0</v>
      </c>
      <c r="AB84" s="99">
        <v>0</v>
      </c>
      <c r="AC84" s="99">
        <v>0</v>
      </c>
      <c r="AD84" s="74" t="s">
        <v>199</v>
      </c>
    </row>
    <row r="85" spans="1:30" s="15" customFormat="1" ht="25.5">
      <c r="A85" s="99">
        <f t="shared" si="22"/>
        <v>11</v>
      </c>
      <c r="B85" s="91" t="s">
        <v>213</v>
      </c>
      <c r="C85" s="77" t="s">
        <v>276</v>
      </c>
      <c r="D85" s="35">
        <v>70</v>
      </c>
      <c r="E85" s="37" t="s">
        <v>277</v>
      </c>
      <c r="F85" s="38">
        <v>42642</v>
      </c>
      <c r="G85" s="38">
        <v>42647</v>
      </c>
      <c r="H85" s="38">
        <f>G85</f>
        <v>42647</v>
      </c>
      <c r="I85" s="50">
        <v>42718</v>
      </c>
      <c r="J85" s="50">
        <f>I85</f>
        <v>42718</v>
      </c>
      <c r="K85" s="46">
        <f>DATEDIF(H85,I85,"d")</f>
        <v>71</v>
      </c>
      <c r="L85" s="46">
        <f>DATEDIF(F85,I85,"d")</f>
        <v>76</v>
      </c>
      <c r="M85" s="72">
        <f>L85</f>
        <v>76</v>
      </c>
      <c r="N85" s="99">
        <v>1</v>
      </c>
      <c r="O85" s="99">
        <v>0</v>
      </c>
      <c r="P85" s="53">
        <v>60</v>
      </c>
      <c r="Q85" s="53">
        <v>60</v>
      </c>
      <c r="R85" s="47">
        <f>S85+T85</f>
        <v>5444.4</v>
      </c>
      <c r="S85" s="47">
        <v>5444.4</v>
      </c>
      <c r="T85" s="9">
        <v>0</v>
      </c>
      <c r="U85" s="34">
        <f>S85</f>
        <v>5444.4</v>
      </c>
      <c r="V85" s="39">
        <f>W85+X85</f>
        <v>5444.4</v>
      </c>
      <c r="W85" s="34">
        <f>U85</f>
        <v>5444.4</v>
      </c>
      <c r="X85" s="9">
        <v>0</v>
      </c>
      <c r="Y85" s="74" t="s">
        <v>197</v>
      </c>
      <c r="Z85" s="74" t="s">
        <v>198</v>
      </c>
      <c r="AA85" s="99">
        <v>0</v>
      </c>
      <c r="AB85" s="99">
        <v>0</v>
      </c>
      <c r="AC85" s="99">
        <v>0</v>
      </c>
      <c r="AD85" s="74" t="s">
        <v>199</v>
      </c>
    </row>
    <row r="86" spans="1:30" s="15" customFormat="1" ht="33.75">
      <c r="A86" s="99">
        <f t="shared" si="22"/>
        <v>12</v>
      </c>
      <c r="B86" s="91" t="s">
        <v>278</v>
      </c>
      <c r="C86" s="77" t="s">
        <v>279</v>
      </c>
      <c r="D86" s="35">
        <v>570</v>
      </c>
      <c r="E86" s="37" t="s">
        <v>280</v>
      </c>
      <c r="F86" s="38">
        <v>42704</v>
      </c>
      <c r="G86" s="38">
        <v>42709</v>
      </c>
      <c r="H86" s="38">
        <f>G86</f>
        <v>42709</v>
      </c>
      <c r="I86" s="50">
        <v>42709</v>
      </c>
      <c r="J86" s="50">
        <f>I86</f>
        <v>42709</v>
      </c>
      <c r="K86" s="46">
        <f>DATEDIF(H86,I86,"d")</f>
        <v>0</v>
      </c>
      <c r="L86" s="46">
        <f t="shared" si="20"/>
        <v>5</v>
      </c>
      <c r="M86" s="72">
        <f t="shared" si="18"/>
        <v>5</v>
      </c>
      <c r="N86" s="85">
        <v>1</v>
      </c>
      <c r="O86" s="85">
        <v>0</v>
      </c>
      <c r="P86" s="53">
        <v>50</v>
      </c>
      <c r="Q86" s="52">
        <v>50</v>
      </c>
      <c r="R86" s="47">
        <f>S86+T86</f>
        <v>4537</v>
      </c>
      <c r="S86" s="34">
        <v>4537</v>
      </c>
      <c r="T86" s="9">
        <v>0</v>
      </c>
      <c r="U86" s="34">
        <f t="shared" si="23"/>
        <v>4537</v>
      </c>
      <c r="V86" s="39">
        <f t="shared" si="24"/>
        <v>4537</v>
      </c>
      <c r="W86" s="34">
        <f t="shared" si="25"/>
        <v>4537</v>
      </c>
      <c r="X86" s="9">
        <v>0</v>
      </c>
      <c r="Y86" s="74" t="s">
        <v>197</v>
      </c>
      <c r="Z86" s="74" t="s">
        <v>198</v>
      </c>
      <c r="AA86" s="85">
        <v>0</v>
      </c>
      <c r="AB86" s="85">
        <v>0</v>
      </c>
      <c r="AC86" s="85">
        <v>0</v>
      </c>
      <c r="AD86" s="74" t="s">
        <v>199</v>
      </c>
    </row>
    <row r="87" spans="1:30" s="15" customFormat="1" ht="15">
      <c r="A87" s="16" t="s">
        <v>29</v>
      </c>
      <c r="B87" s="24"/>
      <c r="C87" s="20"/>
      <c r="D87" s="21"/>
      <c r="E87" s="21"/>
      <c r="F87" s="22"/>
      <c r="G87" s="22"/>
      <c r="H87" s="22"/>
      <c r="I87" s="22"/>
      <c r="J87" s="22"/>
      <c r="K87" s="19"/>
      <c r="L87" s="19"/>
      <c r="M87" s="19"/>
      <c r="N87" s="21"/>
      <c r="O87" s="21"/>
      <c r="P87" s="23"/>
      <c r="Q87" s="23"/>
      <c r="R87" s="17"/>
      <c r="S87" s="17"/>
      <c r="T87" s="17"/>
      <c r="U87" s="17"/>
      <c r="V87" s="17"/>
      <c r="W87" s="17"/>
      <c r="X87" s="17"/>
      <c r="Y87" s="75"/>
      <c r="Z87" s="75"/>
      <c r="AA87" s="75"/>
      <c r="AB87" s="75"/>
      <c r="AC87" s="75"/>
      <c r="AD87" s="75"/>
    </row>
    <row r="88" spans="1:30" ht="15">
      <c r="A88" s="16"/>
      <c r="B88" s="126" t="s">
        <v>7</v>
      </c>
      <c r="C88" s="127"/>
      <c r="D88" s="9" t="s">
        <v>6</v>
      </c>
      <c r="E88" s="16" t="s">
        <v>6</v>
      </c>
      <c r="F88" s="10" t="s">
        <v>6</v>
      </c>
      <c r="G88" s="10" t="s">
        <v>6</v>
      </c>
      <c r="H88" s="10" t="s">
        <v>6</v>
      </c>
      <c r="I88" s="10" t="s">
        <v>6</v>
      </c>
      <c r="J88" s="10" t="s">
        <v>6</v>
      </c>
      <c r="K88" s="25" t="s">
        <v>6</v>
      </c>
      <c r="L88" s="25">
        <f>SUM(L75:L86)</f>
        <v>1076</v>
      </c>
      <c r="M88" s="25">
        <f>SUM(M75:M86)</f>
        <v>1076</v>
      </c>
      <c r="N88" s="9" t="s">
        <v>6</v>
      </c>
      <c r="O88" s="9" t="s">
        <v>6</v>
      </c>
      <c r="P88" s="25">
        <f>SUM(P75:P86)</f>
        <v>632</v>
      </c>
      <c r="Q88" s="25">
        <f>SUM(Q75:Q86)</f>
        <v>737</v>
      </c>
      <c r="R88" s="25">
        <f>SUM(R75:R86)</f>
        <v>62950.469999999994</v>
      </c>
      <c r="S88" s="25">
        <f>SUM(S75:S86)</f>
        <v>62950.469999999994</v>
      </c>
      <c r="T88" s="25">
        <f>SUM(T75:T80)</f>
        <v>0</v>
      </c>
      <c r="U88" s="25">
        <f>SUM(U75:U86)</f>
        <v>62950.469999999994</v>
      </c>
      <c r="V88" s="25">
        <f>SUM(V75:V86)</f>
        <v>62950.469999999994</v>
      </c>
      <c r="W88" s="25">
        <f>SUM(W75:W86)</f>
        <v>62950.469999999994</v>
      </c>
      <c r="X88" s="25">
        <f>SUM(X75:X80)</f>
        <v>0</v>
      </c>
      <c r="Y88" s="75"/>
      <c r="Z88" s="75"/>
      <c r="AA88" s="75"/>
      <c r="AB88" s="75"/>
      <c r="AC88" s="75"/>
      <c r="AD88" s="75"/>
    </row>
    <row r="89" spans="1:30" ht="18.75">
      <c r="A89" s="16"/>
      <c r="B89" s="126" t="s">
        <v>5</v>
      </c>
      <c r="C89" s="127"/>
      <c r="D89" s="9" t="s">
        <v>6</v>
      </c>
      <c r="E89" s="16" t="s">
        <v>6</v>
      </c>
      <c r="F89" s="10" t="s">
        <v>6</v>
      </c>
      <c r="G89" s="10" t="s">
        <v>6</v>
      </c>
      <c r="H89" s="10" t="s">
        <v>6</v>
      </c>
      <c r="I89" s="10" t="s">
        <v>6</v>
      </c>
      <c r="J89" s="10" t="s">
        <v>6</v>
      </c>
      <c r="K89" s="54">
        <f>SUM(K75:K86)/A86</f>
        <v>84.16666666666667</v>
      </c>
      <c r="L89" s="54">
        <f>SUM(L75:L86)/A86</f>
        <v>89.66666666666667</v>
      </c>
      <c r="M89" s="54">
        <f>SUM(M75:M86)/A86</f>
        <v>89.66666666666667</v>
      </c>
      <c r="N89" s="55">
        <v>1</v>
      </c>
      <c r="O89" s="55">
        <v>0</v>
      </c>
      <c r="P89" s="56">
        <f>P88/A86</f>
        <v>52.666666666666664</v>
      </c>
      <c r="Q89" s="56">
        <f>Q88/A86</f>
        <v>61.416666666666664</v>
      </c>
      <c r="R89" s="56">
        <f>R88/A86</f>
        <v>5245.8724999999995</v>
      </c>
      <c r="S89" s="56">
        <f>S88/A86</f>
        <v>5245.8724999999995</v>
      </c>
      <c r="T89" s="56">
        <f>T88/A80</f>
        <v>0</v>
      </c>
      <c r="U89" s="56">
        <f>U88/A86</f>
        <v>5245.8724999999995</v>
      </c>
      <c r="V89" s="56">
        <f>V88/A86</f>
        <v>5245.8724999999995</v>
      </c>
      <c r="W89" s="56">
        <f>W88/A86</f>
        <v>5245.8724999999995</v>
      </c>
      <c r="X89" s="56">
        <f>X88/A80</f>
        <v>0</v>
      </c>
      <c r="Y89" s="75"/>
      <c r="Z89" s="75"/>
      <c r="AA89" s="75"/>
      <c r="AB89" s="75"/>
      <c r="AC89" s="75"/>
      <c r="AD89" s="75"/>
    </row>
    <row r="91" spans="1:22" ht="15">
      <c r="A91" s="112" t="s">
        <v>104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</row>
    <row r="92" spans="1:22" ht="66" customHeight="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</row>
    <row r="93" spans="1:22" ht="1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</row>
    <row r="94" spans="1:22" ht="15.75">
      <c r="A94" s="95"/>
      <c r="B94" s="105" t="s">
        <v>200</v>
      </c>
      <c r="C94" s="105"/>
      <c r="D94" s="105"/>
      <c r="E94" s="105"/>
      <c r="F94" s="10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</row>
    <row r="95" spans="1:22" ht="1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</row>
    <row r="96" spans="1:22" ht="1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</row>
    <row r="97" spans="2:22" ht="94.5">
      <c r="B97" s="108" t="s">
        <v>201</v>
      </c>
      <c r="C97" s="108"/>
      <c r="D97" s="96" t="s">
        <v>202</v>
      </c>
      <c r="E97" s="108" t="s">
        <v>203</v>
      </c>
      <c r="F97" s="108"/>
      <c r="G97" s="109" t="s">
        <v>204</v>
      </c>
      <c r="H97" s="97" t="s">
        <v>205</v>
      </c>
      <c r="I97" s="97" t="s">
        <v>206</v>
      </c>
      <c r="N97" s="15"/>
      <c r="O97" s="15"/>
      <c r="P97" s="15"/>
      <c r="Q97" s="15"/>
      <c r="R97" s="15"/>
      <c r="S97" s="15"/>
      <c r="T97" s="15"/>
      <c r="U97" s="15"/>
      <c r="V97" s="15"/>
    </row>
    <row r="98" spans="2:22" ht="299.25">
      <c r="B98" s="111" t="s">
        <v>207</v>
      </c>
      <c r="C98" s="111"/>
      <c r="D98" s="96" t="s">
        <v>208</v>
      </c>
      <c r="E98" s="108" t="s">
        <v>207</v>
      </c>
      <c r="F98" s="108"/>
      <c r="G98" s="110"/>
      <c r="H98" s="96" t="s">
        <v>208</v>
      </c>
      <c r="I98" s="96" t="s">
        <v>209</v>
      </c>
      <c r="N98" s="15"/>
      <c r="O98" s="15"/>
      <c r="P98" s="15"/>
      <c r="Q98" s="15"/>
      <c r="R98" s="15"/>
      <c r="S98" s="15"/>
      <c r="T98" s="15"/>
      <c r="U98" s="15"/>
      <c r="V98" s="15"/>
    </row>
    <row r="99" spans="2:22" ht="15.75">
      <c r="B99" s="101" t="s">
        <v>210</v>
      </c>
      <c r="C99" s="102"/>
      <c r="D99" s="98">
        <v>1</v>
      </c>
      <c r="E99" s="103" t="s">
        <v>198</v>
      </c>
      <c r="F99" s="104"/>
      <c r="G99" s="98"/>
      <c r="H99" s="96">
        <v>0</v>
      </c>
      <c r="I99" s="96">
        <v>0</v>
      </c>
      <c r="N99" s="15"/>
      <c r="O99" s="15"/>
      <c r="P99" s="15"/>
      <c r="Q99" s="15"/>
      <c r="R99" s="15"/>
      <c r="S99" s="15"/>
      <c r="T99" s="15"/>
      <c r="U99" s="15"/>
      <c r="V99" s="15"/>
    </row>
  </sheetData>
  <sheetProtection/>
  <mergeCells count="52">
    <mergeCell ref="M1:X1"/>
    <mergeCell ref="B72:C72"/>
    <mergeCell ref="B73:C73"/>
    <mergeCell ref="B88:C88"/>
    <mergeCell ref="B6:B7"/>
    <mergeCell ref="C6:C7"/>
    <mergeCell ref="D6:D7"/>
    <mergeCell ref="O6:O7"/>
    <mergeCell ref="P6:P7"/>
    <mergeCell ref="Q6:Q7"/>
    <mergeCell ref="R6:R7"/>
    <mergeCell ref="S6:T6"/>
    <mergeCell ref="E6:E7"/>
    <mergeCell ref="K6:K7"/>
    <mergeCell ref="N6:N7"/>
    <mergeCell ref="N2:O2"/>
    <mergeCell ref="I6:I7"/>
    <mergeCell ref="J6:J7"/>
    <mergeCell ref="L6:L7"/>
    <mergeCell ref="M6:M7"/>
    <mergeCell ref="A3:X3"/>
    <mergeCell ref="A6:A7"/>
    <mergeCell ref="B5:C5"/>
    <mergeCell ref="F6:F7"/>
    <mergeCell ref="G6:G7"/>
    <mergeCell ref="H6:H7"/>
    <mergeCell ref="A91:V91"/>
    <mergeCell ref="A92:V92"/>
    <mergeCell ref="A93:V93"/>
    <mergeCell ref="D5:AD5"/>
    <mergeCell ref="Y6:Y7"/>
    <mergeCell ref="Z6:Z7"/>
    <mergeCell ref="AA6:AA7"/>
    <mergeCell ref="AB6:AB7"/>
    <mergeCell ref="AC6:AC7"/>
    <mergeCell ref="AD6:AD7"/>
    <mergeCell ref="A9:AD9"/>
    <mergeCell ref="W6:X6"/>
    <mergeCell ref="B89:C89"/>
    <mergeCell ref="U6:U7"/>
    <mergeCell ref="V6:V7"/>
    <mergeCell ref="A74:X74"/>
    <mergeCell ref="B99:C99"/>
    <mergeCell ref="E99:F99"/>
    <mergeCell ref="B94:F94"/>
    <mergeCell ref="A95:V95"/>
    <mergeCell ref="A96:V96"/>
    <mergeCell ref="B97:C97"/>
    <mergeCell ref="E97:F97"/>
    <mergeCell ref="G97:G98"/>
    <mergeCell ref="B98:C98"/>
    <mergeCell ref="E98:F98"/>
  </mergeCells>
  <printOptions horizontalCentered="1"/>
  <pageMargins left="0.6299212598425197" right="0.2362204724409449" top="0.7480314960629921" bottom="0.7480314960629921" header="0.31496062992125984" footer="0.31496062992125984"/>
  <pageSetup fitToWidth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0052</dc:creator>
  <cp:keywords/>
  <dc:description/>
  <cp:lastModifiedBy>Алла Кочнева</cp:lastModifiedBy>
  <cp:lastPrinted>2016-07-07T13:35:36Z</cp:lastPrinted>
  <dcterms:created xsi:type="dcterms:W3CDTF">2014-04-04T12:13:29Z</dcterms:created>
  <dcterms:modified xsi:type="dcterms:W3CDTF">2017-02-21T07:45:03Z</dcterms:modified>
  <cp:category/>
  <cp:version/>
  <cp:contentType/>
  <cp:contentStatus/>
</cp:coreProperties>
</file>