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От экономистов\Раскрытие 2022\"/>
    </mc:Choice>
  </mc:AlternateContent>
  <bookViews>
    <workbookView xWindow="120" yWindow="30" windowWidth="15480" windowHeight="11640"/>
  </bookViews>
  <sheets>
    <sheet name="2021 год" sheetId="2" r:id="rId1"/>
  </sheets>
  <definedNames>
    <definedName name="_xlnm._FilterDatabase" localSheetId="0" hidden="1">'2021 год'!$A$5:$AC$31</definedName>
    <definedName name="_xlnm.Print_Titles" localSheetId="0">'2021 год'!$3:$5</definedName>
    <definedName name="_xlnm.Print_Area" localSheetId="0">'2021 год'!$A$1:$M$106</definedName>
  </definedNames>
  <calcPr calcId="152511"/>
</workbook>
</file>

<file path=xl/calcChain.xml><?xml version="1.0" encoding="utf-8"?>
<calcChain xmlns="http://schemas.openxmlformats.org/spreadsheetml/2006/main">
  <c r="AA91" i="2" l="1"/>
  <c r="Z91" i="2"/>
  <c r="Y91" i="2"/>
  <c r="AA90" i="2"/>
  <c r="Z90" i="2"/>
  <c r="Y90" i="2"/>
  <c r="P91" i="2"/>
  <c r="Q91" i="2"/>
  <c r="V90" i="2"/>
  <c r="W91" i="2"/>
  <c r="V91" i="2"/>
  <c r="W90" i="2"/>
  <c r="U90" i="2"/>
  <c r="U91" i="2" s="1"/>
  <c r="T91" i="2"/>
  <c r="T90" i="2"/>
  <c r="Q90" i="2"/>
  <c r="P90" i="2"/>
  <c r="O91" i="2"/>
  <c r="U106" i="2"/>
  <c r="V106" i="2"/>
  <c r="W106" i="2"/>
  <c r="X106" i="2"/>
  <c r="Y106" i="2"/>
  <c r="Z106" i="2"/>
  <c r="AA106" i="2"/>
  <c r="AB106" i="2"/>
  <c r="U105" i="2"/>
  <c r="V105" i="2"/>
  <c r="W105" i="2"/>
  <c r="X105" i="2"/>
  <c r="Y105" i="2"/>
  <c r="Z105" i="2"/>
  <c r="AA105" i="2"/>
  <c r="AB105" i="2"/>
  <c r="T105" i="2"/>
  <c r="T106" i="2" s="1"/>
  <c r="P105" i="2"/>
  <c r="Q105" i="2"/>
  <c r="P106" i="2"/>
  <c r="Q106" i="2"/>
  <c r="O106" i="2"/>
  <c r="O97" i="2"/>
  <c r="Q104" i="2"/>
  <c r="P104" i="2"/>
  <c r="O104" i="2"/>
  <c r="Q89" i="2"/>
  <c r="P89" i="2"/>
  <c r="O89" i="2"/>
  <c r="Q88" i="2"/>
  <c r="P88" i="2"/>
  <c r="O88" i="2"/>
  <c r="Q87" i="2"/>
  <c r="P87" i="2"/>
  <c r="O87" i="2"/>
  <c r="Q86" i="2"/>
  <c r="P86" i="2"/>
  <c r="O86" i="2"/>
  <c r="Q85" i="2"/>
  <c r="P85" i="2"/>
  <c r="O85" i="2"/>
  <c r="Q84" i="2"/>
  <c r="P84" i="2"/>
  <c r="O84" i="2"/>
  <c r="Q83" i="2"/>
  <c r="P83" i="2"/>
  <c r="O83" i="2"/>
  <c r="Q103" i="2"/>
  <c r="P103" i="2"/>
  <c r="O103" i="2"/>
  <c r="Q82" i="2"/>
  <c r="P82" i="2"/>
  <c r="O82" i="2"/>
  <c r="Q81" i="2"/>
  <c r="P81" i="2"/>
  <c r="O81" i="2"/>
  <c r="Q80" i="2"/>
  <c r="P80" i="2"/>
  <c r="O80" i="2"/>
  <c r="Q79" i="2"/>
  <c r="P79" i="2"/>
  <c r="O79" i="2"/>
  <c r="Q78" i="2"/>
  <c r="P78" i="2"/>
  <c r="O78" i="2"/>
  <c r="Q77" i="2"/>
  <c r="P77" i="2"/>
  <c r="O77" i="2"/>
  <c r="Q76" i="2"/>
  <c r="P76" i="2"/>
  <c r="O76" i="2"/>
  <c r="Q75" i="2"/>
  <c r="P75" i="2"/>
  <c r="O75" i="2"/>
  <c r="Q74" i="2"/>
  <c r="P74" i="2"/>
  <c r="O74" i="2"/>
  <c r="Q73" i="2"/>
  <c r="P73" i="2"/>
  <c r="O73" i="2"/>
  <c r="Q72" i="2"/>
  <c r="P72" i="2"/>
  <c r="O72" i="2"/>
  <c r="Q71" i="2"/>
  <c r="O71" i="2"/>
  <c r="P71" i="2"/>
  <c r="Q70" i="2"/>
  <c r="P70" i="2"/>
  <c r="O70" i="2"/>
  <c r="Q69" i="2"/>
  <c r="P69" i="2"/>
  <c r="O69" i="2"/>
  <c r="Q68" i="2"/>
  <c r="P68" i="2"/>
  <c r="O68" i="2"/>
  <c r="Q67" i="2"/>
  <c r="P67" i="2"/>
  <c r="O67" i="2"/>
  <c r="Q66" i="2"/>
  <c r="P66" i="2"/>
  <c r="O66" i="2"/>
  <c r="Q102" i="2"/>
  <c r="P102" i="2"/>
  <c r="O102" i="2"/>
  <c r="Q65" i="2"/>
  <c r="P65" i="2"/>
  <c r="O65" i="2"/>
  <c r="Q64" i="2" l="1"/>
  <c r="P64" i="2"/>
  <c r="O64" i="2"/>
  <c r="Q63" i="2"/>
  <c r="P63" i="2"/>
  <c r="O63" i="2"/>
  <c r="Q62" i="2"/>
  <c r="P62" i="2"/>
  <c r="O62" i="2"/>
  <c r="Q61" i="2" l="1"/>
  <c r="P61" i="2"/>
  <c r="O61" i="2"/>
  <c r="Q101" i="2"/>
  <c r="P101" i="2"/>
  <c r="O101" i="2"/>
  <c r="Q98" i="2" l="1"/>
  <c r="P98" i="2"/>
  <c r="O98" i="2"/>
  <c r="A11" i="2" l="1"/>
  <c r="A12" i="2" s="1"/>
  <c r="A13" i="2" s="1"/>
  <c r="A14" i="2" s="1"/>
  <c r="A15" i="2" s="1"/>
  <c r="A16" i="2" s="1"/>
  <c r="Q100" i="2"/>
  <c r="P100" i="2"/>
  <c r="O100" i="2"/>
  <c r="Q99" i="2"/>
  <c r="P99" i="2"/>
  <c r="O99" i="2"/>
  <c r="Q60" i="2"/>
  <c r="P60" i="2"/>
  <c r="O60" i="2"/>
  <c r="Q59" i="2"/>
  <c r="P59" i="2"/>
  <c r="O59" i="2"/>
  <c r="Q58" i="2"/>
  <c r="P58" i="2"/>
  <c r="O58" i="2"/>
  <c r="Q57" i="2"/>
  <c r="P57" i="2"/>
  <c r="O57" i="2"/>
  <c r="Q56" i="2"/>
  <c r="P56" i="2"/>
  <c r="O56" i="2"/>
  <c r="Q55" i="2"/>
  <c r="P55" i="2"/>
  <c r="O55" i="2"/>
  <c r="Q54" i="2"/>
  <c r="P54" i="2"/>
  <c r="O54" i="2"/>
  <c r="Q53" i="2"/>
  <c r="P53" i="2"/>
  <c r="O53" i="2"/>
  <c r="Q52" i="2"/>
  <c r="P52" i="2"/>
  <c r="O52" i="2"/>
  <c r="Q97" i="2"/>
  <c r="P97" i="2"/>
  <c r="Q51" i="2"/>
  <c r="P51" i="2"/>
  <c r="O51" i="2"/>
  <c r="Q50" i="2"/>
  <c r="P50" i="2"/>
  <c r="O50" i="2"/>
  <c r="Q49" i="2"/>
  <c r="P49" i="2"/>
  <c r="O49" i="2"/>
  <c r="Q48" i="2"/>
  <c r="P48" i="2"/>
  <c r="O48" i="2"/>
  <c r="Q47" i="2"/>
  <c r="P47" i="2"/>
  <c r="O47" i="2"/>
  <c r="Q46" i="2"/>
  <c r="P46" i="2"/>
  <c r="O46" i="2"/>
  <c r="Q45" i="2"/>
  <c r="P45" i="2"/>
  <c r="O45" i="2"/>
  <c r="Q44" i="2"/>
  <c r="P44" i="2"/>
  <c r="O44" i="2"/>
  <c r="Q43" i="2"/>
  <c r="P43" i="2"/>
  <c r="O43" i="2"/>
  <c r="Q42" i="2"/>
  <c r="P42" i="2"/>
  <c r="O42" i="2"/>
  <c r="Q41" i="2"/>
  <c r="P41" i="2"/>
  <c r="O41" i="2"/>
  <c r="Q40" i="2"/>
  <c r="P40" i="2"/>
  <c r="O40" i="2"/>
  <c r="Q39" i="2"/>
  <c r="P39" i="2"/>
  <c r="O39" i="2"/>
  <c r="Q38" i="2"/>
  <c r="P38" i="2"/>
  <c r="O38" i="2"/>
  <c r="Q37" i="2"/>
  <c r="P37" i="2"/>
  <c r="O37" i="2"/>
  <c r="Q36" i="2"/>
  <c r="P36" i="2"/>
  <c r="O36" i="2"/>
  <c r="Q35" i="2"/>
  <c r="P35" i="2"/>
  <c r="O35" i="2"/>
  <c r="Q34" i="2"/>
  <c r="P34" i="2"/>
  <c r="O34" i="2"/>
  <c r="Q33" i="2"/>
  <c r="P33" i="2"/>
  <c r="O33" i="2"/>
  <c r="Q32" i="2"/>
  <c r="P32" i="2"/>
  <c r="O32" i="2"/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R91" i="2"/>
  <c r="S91" i="2"/>
  <c r="Q30" i="2"/>
  <c r="P30" i="2"/>
  <c r="O30" i="2"/>
  <c r="X90" i="2" l="1"/>
  <c r="X91" i="2" s="1"/>
  <c r="AB90" i="2"/>
  <c r="AB91" i="2" s="1"/>
  <c r="Q96" i="2"/>
  <c r="P96" i="2"/>
  <c r="O96" i="2"/>
  <c r="Q31" i="2"/>
  <c r="P31" i="2"/>
  <c r="O31" i="2"/>
  <c r="Q29" i="2"/>
  <c r="P29" i="2"/>
  <c r="O29" i="2"/>
  <c r="Q28" i="2"/>
  <c r="P28" i="2"/>
  <c r="O28" i="2"/>
  <c r="Q27" i="2"/>
  <c r="P27" i="2"/>
  <c r="O27" i="2"/>
  <c r="Q26" i="2"/>
  <c r="P26" i="2"/>
  <c r="O26" i="2"/>
  <c r="Q25" i="2"/>
  <c r="P25" i="2"/>
  <c r="O25" i="2"/>
  <c r="Q24" i="2"/>
  <c r="P24" i="2"/>
  <c r="O24" i="2"/>
  <c r="Q23" i="2"/>
  <c r="P23" i="2"/>
  <c r="O23" i="2"/>
  <c r="Q22" i="2"/>
  <c r="P22" i="2"/>
  <c r="O22" i="2"/>
  <c r="Q21" i="2"/>
  <c r="P21" i="2"/>
  <c r="O21" i="2"/>
  <c r="Q20" i="2"/>
  <c r="P20" i="2"/>
  <c r="O20" i="2"/>
  <c r="Q19" i="2"/>
  <c r="P19" i="2"/>
  <c r="O19" i="2"/>
  <c r="Q18" i="2"/>
  <c r="P18" i="2"/>
  <c r="O18" i="2"/>
  <c r="Q17" i="2"/>
  <c r="P17" i="2"/>
  <c r="O17" i="2"/>
  <c r="Q95" i="2"/>
  <c r="P95" i="2"/>
  <c r="O95" i="2"/>
  <c r="Q94" i="2"/>
  <c r="P94" i="2"/>
  <c r="O94" i="2"/>
  <c r="Q93" i="2"/>
  <c r="P93" i="2"/>
  <c r="O93" i="2"/>
  <c r="Q13" i="2" l="1"/>
  <c r="P13" i="2"/>
  <c r="O13" i="2"/>
  <c r="Q12" i="2"/>
  <c r="P12" i="2"/>
  <c r="O12" i="2"/>
  <c r="O16" i="2" l="1"/>
  <c r="P16" i="2"/>
  <c r="Q16" i="2"/>
  <c r="P15" i="2"/>
  <c r="O15" i="2"/>
  <c r="Q15" i="2"/>
  <c r="O14" i="2"/>
  <c r="P14" i="2"/>
  <c r="Q14" i="2"/>
  <c r="O11" i="2"/>
  <c r="P11" i="2"/>
  <c r="Q11" i="2"/>
  <c r="O8" i="2" l="1"/>
  <c r="Q8" i="2"/>
  <c r="P8" i="2"/>
  <c r="Q10" i="2" l="1"/>
  <c r="P10" i="2"/>
  <c r="O10" i="2"/>
  <c r="Q9" i="2"/>
  <c r="P9" i="2"/>
  <c r="O9" i="2"/>
  <c r="AB6" i="2" l="1"/>
  <c r="AC6" i="2" s="1"/>
  <c r="AD6" i="2" s="1"/>
  <c r="AE6" i="2" s="1"/>
  <c r="AF6" i="2" s="1"/>
  <c r="AG6" i="2" s="1"/>
  <c r="AH6" i="2" s="1"/>
  <c r="AI6" i="2" s="1"/>
  <c r="S6" i="2" l="1"/>
  <c r="T6" i="2" s="1"/>
  <c r="U6" i="2" s="1"/>
  <c r="X6" i="2"/>
  <c r="Y6" i="2" s="1"/>
  <c r="B6" i="2"/>
  <c r="C6" i="2" s="1"/>
  <c r="D6" i="2" s="1"/>
  <c r="E6" i="2" s="1"/>
  <c r="F6" i="2" l="1"/>
  <c r="G6" i="2" s="1"/>
  <c r="H6" i="2" s="1"/>
  <c r="I6" i="2" s="1"/>
  <c r="J6" i="2" s="1"/>
  <c r="K6" i="2" s="1"/>
  <c r="L6" i="2" s="1"/>
  <c r="M6" i="2" s="1"/>
  <c r="N6" i="2" s="1"/>
</calcChain>
</file>

<file path=xl/sharedStrings.xml><?xml version="1.0" encoding="utf-8"?>
<sst xmlns="http://schemas.openxmlformats.org/spreadsheetml/2006/main" count="858" uniqueCount="333">
  <si>
    <t>Информация о присоединении</t>
  </si>
  <si>
    <t>№ договора о технологическом присоединении</t>
  </si>
  <si>
    <t>Дата заключения договора</t>
  </si>
  <si>
    <t>№ п/п</t>
  </si>
  <si>
    <t>Среднее арифметическое значение</t>
  </si>
  <si>
    <t>х</t>
  </si>
  <si>
    <t>ИТОГО:</t>
  </si>
  <si>
    <t xml:space="preserve">Информация о заявителе: </t>
  </si>
  <si>
    <t>Протяженность присоединения, м (расстояние от существующих электрических сетей до границы участка, на котором размещены энергопринимающие устройства заявителя, измеряемое по прямой)</t>
  </si>
  <si>
    <t>Адрес присоединяемого объекта</t>
  </si>
  <si>
    <t>Дата исполнения обязательств сетевой организацией</t>
  </si>
  <si>
    <t>Дата подписания акта об осуществлении технологического присоединения</t>
  </si>
  <si>
    <t>Объем запрашиваемой максимальной мощности энергопринимающих устройств Заявителя по договорам технологического присоединения (кВт)</t>
  </si>
  <si>
    <t>Выручка сетевой организации от оказания услуг по технологическому присоединению в соответствии с актами выполненных работ, всего  (руб. без НДС)</t>
  </si>
  <si>
    <t>выручка по мероприятиям технологического присоединения (С1), руб. без НДС</t>
  </si>
  <si>
    <t>в том числе:</t>
  </si>
  <si>
    <t>Выручка сетевой организации от оказания услуг по технологическому присоединению в соответствии с данными бухгалтерского учета (руб. без НДС)</t>
  </si>
  <si>
    <t>1. Заявители с присоединяемой мощностью - до 15 кВт с учетом особенностей ценообразования, определенных Основами ценообразования (льготная категория заявителей)</t>
  </si>
  <si>
    <t xml:space="preserve">Срок подключения заявителя с момента подписания договора до выполенния обязательств, дней </t>
  </si>
  <si>
    <t>Количество этапов (процедур) с иной организацией, шт.</t>
  </si>
  <si>
    <t>Количество этапов (процедур) с сетевой организацией, шт.</t>
  </si>
  <si>
    <t xml:space="preserve">сумма расходов на  мероприятия технологического присоединения (С1), руб. </t>
  </si>
  <si>
    <t>Оформление процедуры технологического присоединения (очно, посредством услуг почтовой связи, интернет-заявка, другие способы)</t>
  </si>
  <si>
    <t>Прохождение трассы линии электропередачи по частным землям (да/нет)</t>
  </si>
  <si>
    <t>27</t>
  </si>
  <si>
    <t>Взаимодействие Заявителя с энергосбытовой компанией при заключении договора энергоснабжения (да/нет)</t>
  </si>
  <si>
    <t>Срок получения документов, разрешений и согласований ПСД, необходимых для получения "ордера на земляные работы", дней</t>
  </si>
  <si>
    <t>Срок предоставления "ордера на земляные работы", дней</t>
  </si>
  <si>
    <t>Дата поступления первоначальной заявки на технологическое присоединение</t>
  </si>
  <si>
    <t xml:space="preserve">Дата направления заявителю в бумажном виде для подписания заполненного и подписанного акта об осуществлении технологического присоединения в двух экземплярах </t>
  </si>
  <si>
    <t>22=23+24</t>
  </si>
  <si>
    <t>26=27+28</t>
  </si>
  <si>
    <t>15=11-9</t>
  </si>
  <si>
    <t>16=(11-7)-(9-8)</t>
  </si>
  <si>
    <t>17=(14-7)-(9-8)-(14-13)</t>
  </si>
  <si>
    <t xml:space="preserve">Срок подключения заявителя с момента подачи заявки до подписания акта (без учета времени рассмотрения договора и акта Заявителем), дней </t>
  </si>
  <si>
    <t xml:space="preserve">Срок подключения заявителя с момента подачи заявки до выполенния обязательств (без учета времени рассмотрения договора Заявителем), дней </t>
  </si>
  <si>
    <t>Дата получения уведомления от Заявителя об исполнении своей части ТУ</t>
  </si>
  <si>
    <t>Дата исполнения обязательств Заявителем</t>
  </si>
  <si>
    <t>Дата направления Заявителю в бумажном виде для подписания заполненного и подписанного проекта договора в двух экземплярах и ТУ как неотъемлемого приложения к договору</t>
  </si>
  <si>
    <t>Дата поступления полного комплекта документов от Заявителя</t>
  </si>
  <si>
    <t>Наименование юридического лица/ФИО Заявителя</t>
  </si>
  <si>
    <t>Объем максимальной мощности энергопринимающих устройств Заявителя в соответствии с актами технологического присоединения (кВт)</t>
  </si>
  <si>
    <t>выручка по строительству объектов электросетевого хозяйства (С2, С3, С4) руб. без НДС</t>
  </si>
  <si>
    <t xml:space="preserve">Фактические расходы на осуществление сетевой организации мероприятий по технологическому присоединению в соответствии с договорами технологического присоединения (руб. без НДС)
</t>
  </si>
  <si>
    <t>сумма расходов на строительство объектов электросетевого хозяйства (С2, С3, С4), руб. без НДС</t>
  </si>
  <si>
    <t>Срок получения Заявителем (2 категория надежности) разрешения на ввод энергопринимающего устройства в Ростехнадзоре, дней</t>
  </si>
  <si>
    <t>Выпонение сетевой организацией мероприятий "последней мили" (да/нет)</t>
  </si>
  <si>
    <t>не более 25 м.</t>
  </si>
  <si>
    <t>очно</t>
  </si>
  <si>
    <t>нет</t>
  </si>
  <si>
    <t>да</t>
  </si>
  <si>
    <t>г. Тейково, ул.Сергеевская, д.1</t>
  </si>
  <si>
    <t>ФЛ Торосян Самвел Людвигович</t>
  </si>
  <si>
    <t>Тейковский район, пос. Нерль, ул. Октябрьская, д.11</t>
  </si>
  <si>
    <t>575/19</t>
  </si>
  <si>
    <t>Тейковский район, пос. Нерль, ул. Чкалова, д.42</t>
  </si>
  <si>
    <t>527/19</t>
  </si>
  <si>
    <t>ФЛ Малеева Светлана Петровна</t>
  </si>
  <si>
    <t>г. Тейково, ул. 1 Красноармейская, д.29</t>
  </si>
  <si>
    <t>596/20</t>
  </si>
  <si>
    <t>696/21</t>
  </si>
  <si>
    <t>ФЛ Матвеева Анна Сергеевна</t>
  </si>
  <si>
    <t>г. Тейково, ул. 1 Красная, д.95а</t>
  </si>
  <si>
    <t>ФЛ Погодина Светлана Рудольфовна</t>
  </si>
  <si>
    <t>г. Тейково, ул. 2 Красная, д.4</t>
  </si>
  <si>
    <t>700/21</t>
  </si>
  <si>
    <t>ФЛ Кириллова Ирина Витальевна</t>
  </si>
  <si>
    <t>г. Тейково, ул. 3 Красноармейская, д.21</t>
  </si>
  <si>
    <t>693/20</t>
  </si>
  <si>
    <t>ФЛ Качурин Валерий Алексеевич</t>
  </si>
  <si>
    <t>691/20</t>
  </si>
  <si>
    <t>ФЛ Давлатов Махмадсомеъ Сайумронович</t>
  </si>
  <si>
    <t>Тейковский район, пос. Нерль, ул. Сизова, д.11</t>
  </si>
  <si>
    <t>667/20</t>
  </si>
  <si>
    <t>482/20</t>
  </si>
  <si>
    <t>ФЛ Михайлова Марина Ивановна</t>
  </si>
  <si>
    <t>г. Тейково, ул. 1 Терентьевская, д.68</t>
  </si>
  <si>
    <t>ФЛ Быкова Екатерина Альбертовна</t>
  </si>
  <si>
    <t>г. Тейково, ул. Октябрьская, д.24, пом. 1013</t>
  </si>
  <si>
    <t>2. Заявители с присоединяемой мощностью - до 150 кВт (за исключением льготной категории заявителей)</t>
  </si>
  <si>
    <t>ООО "ЮТА"</t>
  </si>
  <si>
    <t>г. Тейково, ул. Ул. Делегатская, у д. 3</t>
  </si>
  <si>
    <t>г. Тейково, ул. Советской Армии, у д. 6</t>
  </si>
  <si>
    <t>г. Тейково, ул. М. Лифаново, у д. 32</t>
  </si>
  <si>
    <t>720/21</t>
  </si>
  <si>
    <t>721/21</t>
  </si>
  <si>
    <t>722/21</t>
  </si>
  <si>
    <t>ФЛ Белопотапов Сергей Владимирович</t>
  </si>
  <si>
    <t>г. Тейково, ул. Шестагинская, д.21</t>
  </si>
  <si>
    <t>717/21</t>
  </si>
  <si>
    <t>ФЛ Жирнова Татьяна Николаевна</t>
  </si>
  <si>
    <t>г. Тейково, ул. 1 Береговая, д.21</t>
  </si>
  <si>
    <t>585/19</t>
  </si>
  <si>
    <t>ФЛ Абдуллаева Валида Норвуз кызы</t>
  </si>
  <si>
    <t>г. Тейково, ул. Арсенияя, д.13</t>
  </si>
  <si>
    <t>679/20</t>
  </si>
  <si>
    <t>ФЛ Светцов Анатолий Николаевич</t>
  </si>
  <si>
    <t>г. Тейково, пос. Фрунзе, ДНТ "Ветеран", участок 8</t>
  </si>
  <si>
    <t>689/20</t>
  </si>
  <si>
    <t>ФЛ Овсянников Сергей Анатольевич</t>
  </si>
  <si>
    <t>г. Тейково, пос. Фрунзе, ДНТ "Ветеран", участок 9</t>
  </si>
  <si>
    <t>690/20</t>
  </si>
  <si>
    <t>ФЛ Ковальчук Сергей Владимирович</t>
  </si>
  <si>
    <t>ФЛ Жуков Василий Николаевич</t>
  </si>
  <si>
    <t>г. Тейково, ул. 1 Терентьевская, д.25</t>
  </si>
  <si>
    <t>692/20</t>
  </si>
  <si>
    <t>ФЛ Ионова Надежда Карловна</t>
  </si>
  <si>
    <t>Тейковский район, д. Красново, д.16/2</t>
  </si>
  <si>
    <t>704/21</t>
  </si>
  <si>
    <t>ФЛ Рожин Виктор Александрович</t>
  </si>
  <si>
    <t>г. Тейково, ул. 2 Заречная, д.70</t>
  </si>
  <si>
    <t>706/21</t>
  </si>
  <si>
    <t>ФЛ Городничева Надежда Владимировна</t>
  </si>
  <si>
    <t>г. Тейково, ул. Короткова, д.18</t>
  </si>
  <si>
    <t>708/21</t>
  </si>
  <si>
    <t>ФЛ Шестопалов Евгений Анатольевич</t>
  </si>
  <si>
    <t>Тейковский район, д. Домоткановоо, д.11</t>
  </si>
  <si>
    <t>709/21</t>
  </si>
  <si>
    <t>ФЛ Замараева Алена Андреевна</t>
  </si>
  <si>
    <t>г. Тейково, ул. Калининская, д.25</t>
  </si>
  <si>
    <t>710/21</t>
  </si>
  <si>
    <t>ФЛ Крайнова Елена Александровна</t>
  </si>
  <si>
    <t>г. Тейково, ул. 40 лет Октября, д.2/6</t>
  </si>
  <si>
    <t>711/21</t>
  </si>
  <si>
    <t>ФЛ Лопатько Сергей Алексеевич</t>
  </si>
  <si>
    <t>г. Тейково, ул. 1 Пролетарская, д.26</t>
  </si>
  <si>
    <t>712/21</t>
  </si>
  <si>
    <t>ФЛ Новикова Светлана Веняминовна</t>
  </si>
  <si>
    <t>г. Тейково, ул. 2 Красноармейская, д.11</t>
  </si>
  <si>
    <t>734/21</t>
  </si>
  <si>
    <t>ФЛ Кравченко Любовь Михайловна</t>
  </si>
  <si>
    <t>г. Тейково, ул. Октябрьская, д.1, 1 этаж</t>
  </si>
  <si>
    <t>740/21</t>
  </si>
  <si>
    <t>ФЛ Майоров Алексей Леонидович</t>
  </si>
  <si>
    <t>г. Тейково, ул. 3 Заречная, д.19</t>
  </si>
  <si>
    <t>733/21</t>
  </si>
  <si>
    <t>ФЛ Костерин Дмитрий Михайлович</t>
  </si>
  <si>
    <t>г. Тейково, ул. Калибина, д.5</t>
  </si>
  <si>
    <t>701/21</t>
  </si>
  <si>
    <t>ФЛ Грицай Анастасия Игоревна</t>
  </si>
  <si>
    <t>г. Тейково, ул. Загородная, д.10</t>
  </si>
  <si>
    <t>703/21</t>
  </si>
  <si>
    <t>ФЛ Солдатова Анна Владимировна</t>
  </si>
  <si>
    <t>г. Тейково, ул. Набережная, д.45</t>
  </si>
  <si>
    <t>723/21</t>
  </si>
  <si>
    <t>724/21</t>
  </si>
  <si>
    <t>ФЛ Меркульева Оксана Николаевна</t>
  </si>
  <si>
    <t>г. Тейково, ул. 2 Молодежная, д.16</t>
  </si>
  <si>
    <t>725/21</t>
  </si>
  <si>
    <t>ФЛ Тюргашкина Галина Руфимовна</t>
  </si>
  <si>
    <t>г. Тейково, ул. Красные Сосенки, д.19</t>
  </si>
  <si>
    <t>728/21</t>
  </si>
  <si>
    <t>ФЛ Грамотова Светлана Андреевна</t>
  </si>
  <si>
    <t>г. Тейково, 6 Первомайская, д.1</t>
  </si>
  <si>
    <t>730/21</t>
  </si>
  <si>
    <t>ФЛ Исраелян Артур Юрикович</t>
  </si>
  <si>
    <t>г. Тейково, ул. Шестагинская, д.27</t>
  </si>
  <si>
    <t>731/21</t>
  </si>
  <si>
    <t>ФЛ Ребицкий Иван Валерьевич</t>
  </si>
  <si>
    <t>г. Тейково, ул. Малая, д.15</t>
  </si>
  <si>
    <t>735/21</t>
  </si>
  <si>
    <t>ФЛ Иванцов Владимир Николаевич</t>
  </si>
  <si>
    <t>г. Тейково, ул. Парижской Коммуны, д.10</t>
  </si>
  <si>
    <t>738/21</t>
  </si>
  <si>
    <t>ФЛ Гадалова Ольга Юрьевна</t>
  </si>
  <si>
    <t>г. Тейково, ул. 1 Полевая, д.20</t>
  </si>
  <si>
    <t>741/21</t>
  </si>
  <si>
    <t>ФЛ Савкина Вера Александровна</t>
  </si>
  <si>
    <t>г. Тейково, 4 Красноармейская, д.68</t>
  </si>
  <si>
    <t>743/21</t>
  </si>
  <si>
    <t>ФЛ Кошелев Сергей Владиирович</t>
  </si>
  <si>
    <t>г. Тейково, ул. Парковая, д.17</t>
  </si>
  <si>
    <t>745/21</t>
  </si>
  <si>
    <t>ФЛ Крайнова Татьяна Григорьевна</t>
  </si>
  <si>
    <t>г. Тейково, ул. Ермака, д.36</t>
  </si>
  <si>
    <t>747/21</t>
  </si>
  <si>
    <t>ФЛ Корнев Алексей Павлович</t>
  </si>
  <si>
    <t>г. Тейково, ул. Победы, д.9</t>
  </si>
  <si>
    <t>748/21</t>
  </si>
  <si>
    <t>ФЛ Солдатов Дмитрий Александрович</t>
  </si>
  <si>
    <t>г. Тейково, ул. Ермака, д.35</t>
  </si>
  <si>
    <t>755/21</t>
  </si>
  <si>
    <t>ФЛ Кабешев Дмитрий Владимирович</t>
  </si>
  <si>
    <t>г. Тейково, ул. 2 Молодежная, д.2</t>
  </si>
  <si>
    <t>756/21</t>
  </si>
  <si>
    <t>ФЛ Михайлюк Евгений Анатольевич</t>
  </si>
  <si>
    <t>г. Тейково, ул. 1 Терентьевская, д.44</t>
  </si>
  <si>
    <t>761/21</t>
  </si>
  <si>
    <t>ФЛ Клепцов Владимир Васильевич</t>
  </si>
  <si>
    <t>г. Тейково, ул. Московская, д.18</t>
  </si>
  <si>
    <t>763/21</t>
  </si>
  <si>
    <t>ФЛ Щукина Наталья Владимировна</t>
  </si>
  <si>
    <t>г. Тейково, ул.Ясельная, д.10</t>
  </si>
  <si>
    <t>766/21</t>
  </si>
  <si>
    <t>ООО "Ивановская городская инвестиционная компания"</t>
  </si>
  <si>
    <t>г. Тейково, ул. 1 Коммунальная, д.1а</t>
  </si>
  <si>
    <t>767/21</t>
  </si>
  <si>
    <t>г. Тейково, ул. 3 Физкультурная, д.3</t>
  </si>
  <si>
    <t>768/21</t>
  </si>
  <si>
    <t>ФЛ Гусева Ольга Валерьевна</t>
  </si>
  <si>
    <t>МКУ "ЦББУ"</t>
  </si>
  <si>
    <t>г. Тейково, ул. Октябрьская, д.2а</t>
  </si>
  <si>
    <t>770/21</t>
  </si>
  <si>
    <t>ФЛ Городенко Ольга Александровна</t>
  </si>
  <si>
    <t>г. Тейково, ул.Шуйская, д10</t>
  </si>
  <si>
    <t>771/21</t>
  </si>
  <si>
    <t>МКП "ТПБРГ"</t>
  </si>
  <si>
    <t>г. Тейково, м.Лифаново</t>
  </si>
  <si>
    <t>778/21</t>
  </si>
  <si>
    <t>ФЛ Ютанов Леонид Анатольевич</t>
  </si>
  <si>
    <t>Тейковский район, п. Нерль, ул. Сизова, д.4</t>
  </si>
  <si>
    <t>781/21</t>
  </si>
  <si>
    <t>ФЛ Калюжная Ольга Владимировна</t>
  </si>
  <si>
    <t>г. Тейково, ул. 1 Первомайская, д.8</t>
  </si>
  <si>
    <t>783/21</t>
  </si>
  <si>
    <t>ФЛ Крылова Наталья Юрьевна</t>
  </si>
  <si>
    <t>г. Тейково, ул. Парковая, д.5</t>
  </si>
  <si>
    <t>651/20</t>
  </si>
  <si>
    <t>ФЛ Наврузбекова Мадина Умудиновна</t>
  </si>
  <si>
    <t>г. Тейково, ул. 2 Молодежная, д.6</t>
  </si>
  <si>
    <t>694/20</t>
  </si>
  <si>
    <t>Рыбкина Сабина Наврузбековна</t>
  </si>
  <si>
    <t>г. Тейково, ул. 2 Молодежная, д.9</t>
  </si>
  <si>
    <t>686/20</t>
  </si>
  <si>
    <t>ЗАО "Градстрой"</t>
  </si>
  <si>
    <t>г. Тейково, пл. Ленина, западнее д.2</t>
  </si>
  <si>
    <t>08/15</t>
  </si>
  <si>
    <t>ФЛ Аверкин Алексей Анатольевич</t>
  </si>
  <si>
    <t>г. Тейково, пер. Кузьмина, д.4</t>
  </si>
  <si>
    <t>695/20</t>
  </si>
  <si>
    <t>ИП Четин Джума</t>
  </si>
  <si>
    <t>г. Тейково, Вокзальный проезд, д.3</t>
  </si>
  <si>
    <t>772/21</t>
  </si>
  <si>
    <r>
      <t>Реестр заявителей, энергопринимающие устройства которых фактически присоединены за период с 01.01.2021 года по 31.12</t>
    </r>
    <r>
      <rPr>
        <b/>
        <sz val="14"/>
        <rFont val="Times New Roman"/>
        <family val="1"/>
        <charset val="204"/>
      </rPr>
      <t>.2021</t>
    </r>
    <r>
      <rPr>
        <b/>
        <sz val="14"/>
        <color theme="1"/>
        <rFont val="Times New Roman"/>
        <family val="1"/>
        <charset val="204"/>
      </rPr>
      <t xml:space="preserve"> года к объектам электросетевого хозяйства ООО "Тейковское сетевое предприятие"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 наименование сетевой организации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</si>
  <si>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МКУ г.о. Тейково "Служба заказчика"</t>
  </si>
  <si>
    <t>591/19</t>
  </si>
  <si>
    <t>ФЛ Скуратович Вячеслав Анатольевич</t>
  </si>
  <si>
    <t>г. Тейково, ул. 2 Пролетарская, д.43</t>
  </si>
  <si>
    <t>684/20</t>
  </si>
  <si>
    <t>ФЛ Малеев Андрей Александрович</t>
  </si>
  <si>
    <t>г. Тейково, ул. 1 Красноармейкая, д.29</t>
  </si>
  <si>
    <t>713/21</t>
  </si>
  <si>
    <t>ФЛ Потехин Сергей Викторович</t>
  </si>
  <si>
    <t>г. Тейково, ул. Трубная, д.26</t>
  </si>
  <si>
    <t>714/21</t>
  </si>
  <si>
    <t>ФЛ Осипенко Владимир  Михайлович</t>
  </si>
  <si>
    <t>г. Тейково, ул. Нерльская, д.40</t>
  </si>
  <si>
    <t>718/21</t>
  </si>
  <si>
    <t>ФЛ Осипенко Валентина Владимировна</t>
  </si>
  <si>
    <t>г. Тейково, ул. Березовая, д.7</t>
  </si>
  <si>
    <t>719/21</t>
  </si>
  <si>
    <t>г. Тейково, ул. Гористая, к пешеходному мосту ч/з р Вязьма</t>
  </si>
  <si>
    <t>г. Тейково, ул. Запрудная</t>
  </si>
  <si>
    <t>729/21</t>
  </si>
  <si>
    <t>ФЛ Окунева Юлия Андреевна</t>
  </si>
  <si>
    <t>г. Тейково, ул. 2 Терентьевская, д.32/2</t>
  </si>
  <si>
    <t>737/21</t>
  </si>
  <si>
    <t>ФЛ Шагалов Артем Александрович</t>
  </si>
  <si>
    <t>г. Тейково, ул. 2 Красная, д.7</t>
  </si>
  <si>
    <t>744/21</t>
  </si>
  <si>
    <t>ФЛ Алешина Ольга Олеговна</t>
  </si>
  <si>
    <t>г. Тейково, ул. Парковая, д.13</t>
  </si>
  <si>
    <t>746/21</t>
  </si>
  <si>
    <t>ФЛ Шалимов Михаил Викторович</t>
  </si>
  <si>
    <t>д. Домотканово</t>
  </si>
  <si>
    <t>749/21</t>
  </si>
  <si>
    <t>ФЛ Нежинская Елена Валерьевна</t>
  </si>
  <si>
    <t>Тейковский район, д. Красново, д.10</t>
  </si>
  <si>
    <t>752/21</t>
  </si>
  <si>
    <t>ФЛ Абрамов Алексей Витальевич</t>
  </si>
  <si>
    <t>г. Тейково, ул. 2 Гористая, д.12</t>
  </si>
  <si>
    <t>757/21</t>
  </si>
  <si>
    <t>ФЛ Челоногова Анастасия Алексеевна</t>
  </si>
  <si>
    <t>г. Тейково, ул. 4 Молодежная, д.18</t>
  </si>
  <si>
    <t>764/21</t>
  </si>
  <si>
    <t>ФЛ Бакшин Сергей Николаевич</t>
  </si>
  <si>
    <t>г. Тейково, ул. 4 Физкультурная, д.7</t>
  </si>
  <si>
    <t>765/21</t>
  </si>
  <si>
    <t>ФЛ Кириллова Светлана Евгеньевна</t>
  </si>
  <si>
    <t>г. Тейково, ул.1 Спартаковская, д.42</t>
  </si>
  <si>
    <t>769/21</t>
  </si>
  <si>
    <t>ФЛ Нужина Вера Ивановна</t>
  </si>
  <si>
    <t>г. Тейково, ул. Делегатская, д.11</t>
  </si>
  <si>
    <t>774/21</t>
  </si>
  <si>
    <t>ИП Бабаев Мазахир Бабаш оглы</t>
  </si>
  <si>
    <t>г. Тейково, ул.8 Марта, северо-восточнее д.14</t>
  </si>
  <si>
    <t>777/21</t>
  </si>
  <si>
    <t>ФЛ Кудряшова Ольга Александровна</t>
  </si>
  <si>
    <t>г. Тейково, ул К. Маркса, д.53</t>
  </si>
  <si>
    <t>780/21</t>
  </si>
  <si>
    <t>ФЛ Сыров Алексей Валерьевич</t>
  </si>
  <si>
    <t>г. Тейково, ул. Коммунальная, д.1</t>
  </si>
  <si>
    <t>782/21</t>
  </si>
  <si>
    <t>ФЛ Михайлов Владимир Викторович</t>
  </si>
  <si>
    <t>г. Тейково, ул. 1 Красная, д.135</t>
  </si>
  <si>
    <t>785/21</t>
  </si>
  <si>
    <t>ФЛ Орулян Казарос Саркисович</t>
  </si>
  <si>
    <t>г. Тейково, 1 Комсомольская, д.80</t>
  </si>
  <si>
    <t>786/21</t>
  </si>
  <si>
    <t>г. Тейково, ул. 1 Красная, д.103</t>
  </si>
  <si>
    <t>787/21</t>
  </si>
  <si>
    <t>ФЛ Умаров Джонфидо Баширович</t>
  </si>
  <si>
    <t>ФЛ Климов Олег Арсеньевич</t>
  </si>
  <si>
    <t>г. Тейково, м. Лифаново, 11а с восточной стороны</t>
  </si>
  <si>
    <t>793/21</t>
  </si>
  <si>
    <t>ФЛ Полозов Борис Геннадьевич</t>
  </si>
  <si>
    <t>г. Тейково, ул. Спортивная, д.1</t>
  </si>
  <si>
    <t>794/21</t>
  </si>
  <si>
    <t>ФЛ Долганин Роман Николаевич</t>
  </si>
  <si>
    <t>Тейковский район, д. Красново, д.34</t>
  </si>
  <si>
    <t>795/21</t>
  </si>
  <si>
    <t>ФЛ Николаев Владимир Евгеньевич</t>
  </si>
  <si>
    <t>г. Тейково, ул. Ясельная, д.21</t>
  </si>
  <si>
    <t>796/21</t>
  </si>
  <si>
    <t>ФЛ Егоров Евгений Иванович</t>
  </si>
  <si>
    <t>г. Тейково, ул. .Маркса, д.45</t>
  </si>
  <si>
    <t>799/21</t>
  </si>
  <si>
    <t>ФЛ Михайлова Наталья Сергеевна</t>
  </si>
  <si>
    <t>г. Тейково, ул. Грозиловская, д.18</t>
  </si>
  <si>
    <t>801/21</t>
  </si>
  <si>
    <t>Администрация Большеклочковского сельского поселения</t>
  </si>
  <si>
    <t>г. Тейково, ул. 1 Молодежная</t>
  </si>
  <si>
    <t>805/21</t>
  </si>
  <si>
    <t>ФЛ Волков Венедикт Савельевич</t>
  </si>
  <si>
    <t>г. Тейково, ул. Першинская, д.21</t>
  </si>
  <si>
    <t>806/21</t>
  </si>
  <si>
    <t>ФЛ Гречина Инна Николаевна</t>
  </si>
  <si>
    <t>г. Тейково, ул. Герцена, д.5</t>
  </si>
  <si>
    <t>807/21</t>
  </si>
  <si>
    <t>ИП Мочалова Елена Юрьевна</t>
  </si>
  <si>
    <t>г. Тейково, ул. Индустриальная, д.11, пом.1</t>
  </si>
  <si>
    <t>811/21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</si>
</sst>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2" fillId="0" borderId="0"/>
    <xf numFmtId="0" fontId="22" fillId="0" borderId="0"/>
    <xf numFmtId="0" fontId="8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23" borderId="8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/>
    <xf numFmtId="0" fontId="1" fillId="0" borderId="0"/>
  </cellStyleXfs>
  <cellXfs count="90">
    <xf numFmtId="0" fontId="0" fillId="0" borderId="0" xfId="0"/>
    <xf numFmtId="0" fontId="0" fillId="24" borderId="0" xfId="0" applyFont="1" applyFill="1"/>
    <xf numFmtId="0" fontId="0" fillId="24" borderId="0" xfId="0" applyFont="1" applyFill="1" applyBorder="1"/>
    <xf numFmtId="0" fontId="0" fillId="0" borderId="0" xfId="0" applyAlignment="1">
      <alignment vertical="center" wrapText="1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Border="1"/>
    <xf numFmtId="0" fontId="28" fillId="0" borderId="0" xfId="0" applyFont="1" applyFill="1"/>
    <xf numFmtId="0" fontId="29" fillId="0" borderId="10" xfId="0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/>
    </xf>
    <xf numFmtId="0" fontId="24" fillId="0" borderId="11" xfId="36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31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wrapText="1"/>
    </xf>
    <xf numFmtId="14" fontId="29" fillId="0" borderId="10" xfId="0" applyNumberFormat="1" applyFont="1" applyBorder="1" applyAlignment="1">
      <alignment horizontal="center" wrapText="1"/>
    </xf>
    <xf numFmtId="0" fontId="29" fillId="0" borderId="10" xfId="0" applyNumberFormat="1" applyFont="1" applyBorder="1" applyAlignment="1">
      <alignment horizontal="center" wrapText="1"/>
    </xf>
    <xf numFmtId="0" fontId="33" fillId="0" borderId="10" xfId="48" applyFont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4" fillId="0" borderId="10" xfId="39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Fill="1" applyBorder="1"/>
    <xf numFmtId="0" fontId="0" fillId="0" borderId="10" xfId="0" applyBorder="1" applyAlignment="1">
      <alignment vertical="center" wrapText="1"/>
    </xf>
    <xf numFmtId="0" fontId="0" fillId="0" borderId="10" xfId="0" applyBorder="1"/>
    <xf numFmtId="0" fontId="24" fillId="0" borderId="11" xfId="36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wrapText="1"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24" borderId="10" xfId="48" applyFont="1" applyFill="1" applyBorder="1" applyAlignment="1">
      <alignment horizontal="center" wrapText="1"/>
    </xf>
    <xf numFmtId="14" fontId="33" fillId="0" borderId="10" xfId="48" applyNumberFormat="1" applyFont="1" applyBorder="1" applyAlignment="1">
      <alignment horizontal="center" wrapText="1"/>
    </xf>
    <xf numFmtId="14" fontId="0" fillId="0" borderId="0" xfId="0" applyNumberFormat="1"/>
    <xf numFmtId="2" fontId="33" fillId="0" borderId="10" xfId="48" applyNumberFormat="1" applyFont="1" applyBorder="1" applyAlignment="1">
      <alignment horizontal="center" wrapText="1"/>
    </xf>
    <xf numFmtId="0" fontId="29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wrapText="1"/>
    </xf>
    <xf numFmtId="14" fontId="0" fillId="0" borderId="10" xfId="0" applyNumberFormat="1" applyBorder="1"/>
    <xf numFmtId="0" fontId="29" fillId="24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14" fontId="33" fillId="0" borderId="10" xfId="48" applyNumberFormat="1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3" fillId="0" borderId="18" xfId="48" applyFont="1" applyBorder="1" applyAlignment="1">
      <alignment wrapText="1"/>
    </xf>
    <xf numFmtId="49" fontId="29" fillId="24" borderId="10" xfId="0" applyNumberFormat="1" applyFont="1" applyFill="1" applyBorder="1" applyAlignment="1">
      <alignment horizontal="center" wrapText="1"/>
    </xf>
    <xf numFmtId="2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3" fillId="24" borderId="10" xfId="48" applyFont="1" applyFill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0" xfId="36" applyNumberFormat="1" applyFont="1" applyFill="1" applyBorder="1" applyAlignment="1">
      <alignment horizontal="center" vertical="center" wrapText="1"/>
    </xf>
    <xf numFmtId="0" fontId="24" fillId="0" borderId="11" xfId="36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39" applyNumberFormat="1" applyFont="1" applyFill="1" applyBorder="1" applyAlignment="1">
      <alignment horizontal="center" vertical="center" wrapText="1"/>
    </xf>
    <xf numFmtId="0" fontId="24" fillId="0" borderId="14" xfId="39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4" fillId="0" borderId="14" xfId="36" applyNumberFormat="1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/>
    </xf>
    <xf numFmtId="0" fontId="24" fillId="0" borderId="12" xfId="36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31" fillId="24" borderId="10" xfId="39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4" fontId="24" fillId="24" borderId="11" xfId="0" applyNumberFormat="1" applyFont="1" applyFill="1" applyBorder="1" applyAlignment="1">
      <alignment horizontal="center" vertical="center" wrapText="1"/>
    </xf>
    <xf numFmtId="4" fontId="24" fillId="24" borderId="14" xfId="0" applyNumberFormat="1" applyFont="1" applyFill="1" applyBorder="1" applyAlignment="1">
      <alignment horizontal="center" vertical="center" wrapText="1"/>
    </xf>
    <xf numFmtId="0" fontId="24" fillId="0" borderId="13" xfId="36" applyNumberFormat="1" applyFont="1" applyFill="1" applyBorder="1" applyAlignment="1">
      <alignment horizontal="center" vertical="center" wrapText="1"/>
    </xf>
    <xf numFmtId="0" fontId="24" fillId="0" borderId="15" xfId="36" applyNumberFormat="1" applyFont="1" applyFill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/>
    </xf>
  </cellXfs>
  <cellStyles count="67">
    <cellStyle name="20% - Акцент1 2" xfId="1"/>
    <cellStyle name="20% - Акцент1 2 2" xfId="49"/>
    <cellStyle name="20% - Акцент2 2" xfId="2"/>
    <cellStyle name="20% - Акцент2 2 2" xfId="50"/>
    <cellStyle name="20% - Акцент3 2" xfId="3"/>
    <cellStyle name="20% - Акцент3 2 2" xfId="51"/>
    <cellStyle name="20% - Акцент4 2" xfId="4"/>
    <cellStyle name="20% - Акцент4 2 2" xfId="52"/>
    <cellStyle name="20% - Акцент5 2" xfId="5"/>
    <cellStyle name="20% - Акцент5 2 2" xfId="53"/>
    <cellStyle name="20% - Акцент6 2" xfId="6"/>
    <cellStyle name="20% - Акцент6 2 2" xfId="54"/>
    <cellStyle name="40% - Акцент1 2" xfId="7"/>
    <cellStyle name="40% - Акцент1 2 2" xfId="55"/>
    <cellStyle name="40% - Акцент2 2" xfId="8"/>
    <cellStyle name="40% - Акцент2 2 2" xfId="56"/>
    <cellStyle name="40% - Акцент3 2" xfId="9"/>
    <cellStyle name="40% - Акцент3 2 2" xfId="57"/>
    <cellStyle name="40% - Акцент4 2" xfId="10"/>
    <cellStyle name="40% - Акцент4 2 2" xfId="58"/>
    <cellStyle name="40% - Акцент5 2" xfId="11"/>
    <cellStyle name="40% - Акцент5 2 2" xfId="59"/>
    <cellStyle name="40% - Акцент6 2" xfId="12"/>
    <cellStyle name="40% - Акцент6 2 2" xfId="60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66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Обычный 4" xfId="48"/>
    <cellStyle name="Обычный 5" xfId="65"/>
    <cellStyle name="Обычный_2011" xfId="39"/>
    <cellStyle name="Плохой 2" xfId="40"/>
    <cellStyle name="Пояснение 2" xfId="41"/>
    <cellStyle name="Примечание 2" xfId="42"/>
    <cellStyle name="Примечание 2 2" xfId="61"/>
    <cellStyle name="Связанная ячейка 2" xfId="43"/>
    <cellStyle name="Текст предупреждения 2" xfId="44"/>
    <cellStyle name="Финансовый 2" xfId="45"/>
    <cellStyle name="Финансовый 2 2" xfId="62"/>
    <cellStyle name="Финансовый 3" xfId="46"/>
    <cellStyle name="Финансовый 3 2" xfId="63"/>
    <cellStyle name="Финансовый 4" xfId="64"/>
    <cellStyle name="Хороший 2" xfId="47"/>
  </cellStyles>
  <dxfs count="0"/>
  <tableStyles count="0" defaultTableStyle="TableStyleMedium2" defaultPivotStyle="PivotStyleLight16"/>
  <colors>
    <mruColors>
      <color rgb="FF3333FF"/>
      <color rgb="FF06E03A"/>
      <color rgb="FFCC00FF"/>
      <color rgb="FFB2B2B2"/>
      <color rgb="FF993300"/>
      <color rgb="FFCC6600"/>
      <color rgb="FFCCFF99"/>
      <color rgb="FF0099FF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06"/>
  <sheetViews>
    <sheetView tabSelected="1" zoomScale="70" zoomScaleNormal="70" zoomScaleSheetLayoutView="70" workbookViewId="0">
      <pane ySplit="6" topLeftCell="A86" activePane="bottomLeft" state="frozen"/>
      <selection pane="bottomLeft" activeCell="Y91" sqref="Y91:AA91"/>
    </sheetView>
  </sheetViews>
  <sheetFormatPr defaultRowHeight="15.75" x14ac:dyDescent="0.25"/>
  <cols>
    <col min="1" max="1" width="5.28515625" style="5" customWidth="1"/>
    <col min="2" max="2" width="15.28515625" style="7" customWidth="1"/>
    <col min="3" max="3" width="17" style="4" customWidth="1"/>
    <col min="4" max="4" width="20.140625" style="4" customWidth="1"/>
    <col min="5" max="5" width="12.7109375" style="4" customWidth="1"/>
    <col min="6" max="6" width="13.140625" style="4" customWidth="1"/>
    <col min="7" max="7" width="14" style="4" customWidth="1"/>
    <col min="8" max="8" width="15.42578125" style="4" customWidth="1"/>
    <col min="9" max="9" width="11.7109375" style="4" customWidth="1"/>
    <col min="10" max="10" width="15.7109375" style="4" customWidth="1"/>
    <col min="11" max="11" width="14.140625" style="4" customWidth="1"/>
    <col min="12" max="13" width="17.140625" style="4" customWidth="1"/>
    <col min="14" max="14" width="12" style="4" customWidth="1"/>
    <col min="15" max="15" width="17" style="4" customWidth="1"/>
    <col min="16" max="16" width="18.28515625" style="4" customWidth="1"/>
    <col min="17" max="17" width="22.5703125" style="4" customWidth="1"/>
    <col min="18" max="18" width="14.42578125" customWidth="1"/>
    <col min="19" max="19" width="13.7109375" customWidth="1"/>
    <col min="20" max="25" width="15.28515625" customWidth="1"/>
    <col min="26" max="26" width="18.140625" customWidth="1"/>
    <col min="27" max="27" width="14.28515625" customWidth="1"/>
    <col min="28" max="28" width="16.140625" customWidth="1"/>
    <col min="29" max="29" width="18.28515625" customWidth="1"/>
    <col min="30" max="30" width="11.7109375" customWidth="1"/>
    <col min="31" max="31" width="13.5703125" customWidth="1"/>
    <col min="32" max="32" width="14.7109375" customWidth="1"/>
    <col min="33" max="33" width="15.7109375" customWidth="1"/>
    <col min="34" max="34" width="17.28515625" customWidth="1"/>
    <col min="35" max="35" width="15.42578125" customWidth="1"/>
  </cols>
  <sheetData>
    <row r="1" spans="1:146" s="1" customFormat="1" ht="32.25" customHeight="1" x14ac:dyDescent="0.25">
      <c r="A1" s="74" t="s">
        <v>234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1" customFormat="1" ht="27" hidden="1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</row>
    <row r="3" spans="1:146" s="1" customFormat="1" ht="15" customHeight="1" x14ac:dyDescent="0.25">
      <c r="A3" s="6"/>
      <c r="B3" s="84" t="s">
        <v>7</v>
      </c>
      <c r="C3" s="84"/>
      <c r="D3" s="83" t="s">
        <v>0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1" customFormat="1" ht="15" customHeight="1" x14ac:dyDescent="0.25">
      <c r="A4" s="79" t="s">
        <v>3</v>
      </c>
      <c r="B4" s="71" t="s">
        <v>41</v>
      </c>
      <c r="C4" s="71" t="s">
        <v>9</v>
      </c>
      <c r="D4" s="71" t="s">
        <v>8</v>
      </c>
      <c r="E4" s="71" t="s">
        <v>1</v>
      </c>
      <c r="F4" s="71" t="s">
        <v>28</v>
      </c>
      <c r="G4" s="71" t="s">
        <v>40</v>
      </c>
      <c r="H4" s="71" t="s">
        <v>39</v>
      </c>
      <c r="I4" s="71" t="s">
        <v>2</v>
      </c>
      <c r="J4" s="71" t="s">
        <v>38</v>
      </c>
      <c r="K4" s="71" t="s">
        <v>10</v>
      </c>
      <c r="L4" s="71" t="s">
        <v>37</v>
      </c>
      <c r="M4" s="71" t="s">
        <v>29</v>
      </c>
      <c r="N4" s="71" t="s">
        <v>11</v>
      </c>
      <c r="O4" s="71" t="s">
        <v>18</v>
      </c>
      <c r="P4" s="71" t="s">
        <v>36</v>
      </c>
      <c r="Q4" s="71" t="s">
        <v>35</v>
      </c>
      <c r="R4" s="68" t="s">
        <v>20</v>
      </c>
      <c r="S4" s="87" t="s">
        <v>19</v>
      </c>
      <c r="T4" s="67" t="s">
        <v>12</v>
      </c>
      <c r="U4" s="68" t="s">
        <v>42</v>
      </c>
      <c r="V4" s="70" t="s">
        <v>13</v>
      </c>
      <c r="W4" s="80" t="s">
        <v>15</v>
      </c>
      <c r="X4" s="80"/>
      <c r="Y4" s="67" t="s">
        <v>16</v>
      </c>
      <c r="Z4" s="69" t="s">
        <v>44</v>
      </c>
      <c r="AA4" s="80" t="s">
        <v>15</v>
      </c>
      <c r="AB4" s="80"/>
      <c r="AC4" s="85" t="s">
        <v>22</v>
      </c>
      <c r="AD4" s="65" t="s">
        <v>23</v>
      </c>
      <c r="AE4" s="75" t="s">
        <v>26</v>
      </c>
      <c r="AF4" s="75" t="s">
        <v>27</v>
      </c>
      <c r="AG4" s="75" t="s">
        <v>46</v>
      </c>
      <c r="AH4" s="75" t="s">
        <v>25</v>
      </c>
      <c r="AI4" s="75" t="s">
        <v>47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6" s="9" customFormat="1" ht="139.5" customHeight="1" x14ac:dyDescent="0.2">
      <c r="A5" s="79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8"/>
      <c r="S5" s="88"/>
      <c r="T5" s="68"/>
      <c r="U5" s="81"/>
      <c r="V5" s="82"/>
      <c r="W5" s="12" t="s">
        <v>14</v>
      </c>
      <c r="X5" s="31" t="s">
        <v>43</v>
      </c>
      <c r="Y5" s="68"/>
      <c r="Z5" s="70"/>
      <c r="AA5" s="14" t="s">
        <v>21</v>
      </c>
      <c r="AB5" s="13" t="s">
        <v>45</v>
      </c>
      <c r="AC5" s="86"/>
      <c r="AD5" s="66"/>
      <c r="AE5" s="76"/>
      <c r="AF5" s="76"/>
      <c r="AG5" s="76"/>
      <c r="AH5" s="76"/>
      <c r="AI5" s="7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</row>
    <row r="6" spans="1:146" s="9" customFormat="1" ht="20.25" customHeight="1" x14ac:dyDescent="0.2">
      <c r="A6" s="15">
        <v>1</v>
      </c>
      <c r="B6" s="24">
        <f>A6+1</f>
        <v>2</v>
      </c>
      <c r="C6" s="24">
        <f t="shared" ref="C6:J6" si="0">B6+1</f>
        <v>3</v>
      </c>
      <c r="D6" s="24">
        <f t="shared" si="0"/>
        <v>4</v>
      </c>
      <c r="E6" s="24">
        <f t="shared" si="0"/>
        <v>5</v>
      </c>
      <c r="F6" s="24">
        <f>E6+1</f>
        <v>6</v>
      </c>
      <c r="G6" s="24">
        <f t="shared" si="0"/>
        <v>7</v>
      </c>
      <c r="H6" s="24">
        <f t="shared" si="0"/>
        <v>8</v>
      </c>
      <c r="I6" s="24">
        <f t="shared" si="0"/>
        <v>9</v>
      </c>
      <c r="J6" s="24">
        <f t="shared" si="0"/>
        <v>10</v>
      </c>
      <c r="K6" s="24">
        <f>J6+1</f>
        <v>11</v>
      </c>
      <c r="L6" s="24">
        <f t="shared" ref="L6:N6" si="1">K6+1</f>
        <v>12</v>
      </c>
      <c r="M6" s="24">
        <f t="shared" si="1"/>
        <v>13</v>
      </c>
      <c r="N6" s="24">
        <f t="shared" si="1"/>
        <v>14</v>
      </c>
      <c r="O6" s="24" t="s">
        <v>32</v>
      </c>
      <c r="P6" s="24" t="s">
        <v>33</v>
      </c>
      <c r="Q6" s="24" t="s">
        <v>34</v>
      </c>
      <c r="R6" s="24">
        <v>18</v>
      </c>
      <c r="S6" s="24">
        <f t="shared" ref="S6:U6" si="2">R6+1</f>
        <v>19</v>
      </c>
      <c r="T6" s="24">
        <f t="shared" si="2"/>
        <v>20</v>
      </c>
      <c r="U6" s="24">
        <f t="shared" si="2"/>
        <v>21</v>
      </c>
      <c r="V6" s="27" t="s">
        <v>30</v>
      </c>
      <c r="W6" s="27">
        <v>23</v>
      </c>
      <c r="X6" s="27">
        <f>W6+1</f>
        <v>24</v>
      </c>
      <c r="Y6" s="27">
        <f>X6+1</f>
        <v>25</v>
      </c>
      <c r="Z6" s="25" t="s">
        <v>31</v>
      </c>
      <c r="AA6" s="25" t="s">
        <v>24</v>
      </c>
      <c r="AB6" s="32">
        <f>AA6+1</f>
        <v>28</v>
      </c>
      <c r="AC6" s="32">
        <f t="shared" ref="AC6:AI6" si="3">AB6+1</f>
        <v>29</v>
      </c>
      <c r="AD6" s="32">
        <f t="shared" si="3"/>
        <v>30</v>
      </c>
      <c r="AE6" s="32">
        <f t="shared" si="3"/>
        <v>31</v>
      </c>
      <c r="AF6" s="32">
        <f t="shared" si="3"/>
        <v>32</v>
      </c>
      <c r="AG6" s="32">
        <f t="shared" si="3"/>
        <v>33</v>
      </c>
      <c r="AH6" s="32">
        <f t="shared" si="3"/>
        <v>34</v>
      </c>
      <c r="AI6" s="32">
        <f t="shared" si="3"/>
        <v>35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s="9" customFormat="1" ht="20.25" customHeight="1" x14ac:dyDescent="0.2">
      <c r="A7" s="77" t="s">
        <v>17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26"/>
      <c r="AD7" s="28"/>
      <c r="AE7" s="28"/>
      <c r="AF7" s="28"/>
      <c r="AG7" s="28"/>
      <c r="AH7" s="28"/>
      <c r="AI7" s="2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s="3" customFormat="1" ht="75" x14ac:dyDescent="0.25">
      <c r="A8" s="16">
        <v>1</v>
      </c>
      <c r="B8" s="59" t="s">
        <v>53</v>
      </c>
      <c r="C8" s="21" t="s">
        <v>54</v>
      </c>
      <c r="D8" s="33" t="s">
        <v>48</v>
      </c>
      <c r="E8" s="33" t="s">
        <v>55</v>
      </c>
      <c r="F8" s="34">
        <v>43759</v>
      </c>
      <c r="G8" s="34">
        <v>43759</v>
      </c>
      <c r="H8" s="34">
        <v>43759</v>
      </c>
      <c r="I8" s="34">
        <v>43759</v>
      </c>
      <c r="J8" s="34">
        <v>44223</v>
      </c>
      <c r="K8" s="34">
        <v>44223</v>
      </c>
      <c r="L8" s="34">
        <v>44223</v>
      </c>
      <c r="M8" s="34">
        <v>44223</v>
      </c>
      <c r="N8" s="34">
        <v>44223</v>
      </c>
      <c r="O8" s="38">
        <f t="shared" ref="O8:O10" si="4">K8-I8</f>
        <v>464</v>
      </c>
      <c r="P8" s="38">
        <f t="shared" ref="P8:P10" si="5">(K8-G8)-(I8-H8)</f>
        <v>464</v>
      </c>
      <c r="Q8" s="38">
        <f t="shared" ref="Q8:Q10" si="6">(N8-G8)-(I8-H8)-(N8-M8)</f>
        <v>464</v>
      </c>
      <c r="R8" s="33">
        <v>1</v>
      </c>
      <c r="S8" s="33">
        <v>0</v>
      </c>
      <c r="T8" s="37">
        <v>10</v>
      </c>
      <c r="U8" s="37">
        <v>15</v>
      </c>
      <c r="V8" s="16">
        <v>458.33</v>
      </c>
      <c r="W8" s="39">
        <v>458.33</v>
      </c>
      <c r="X8" s="16">
        <v>0</v>
      </c>
      <c r="Y8" s="39">
        <v>458.33</v>
      </c>
      <c r="Z8" s="39">
        <v>458.33</v>
      </c>
      <c r="AA8" s="39">
        <v>458.33</v>
      </c>
      <c r="AB8" s="17">
        <v>0</v>
      </c>
      <c r="AC8" s="29" t="s">
        <v>49</v>
      </c>
      <c r="AD8" s="29" t="s">
        <v>50</v>
      </c>
      <c r="AE8" s="29">
        <v>0</v>
      </c>
      <c r="AF8" s="29">
        <v>0</v>
      </c>
      <c r="AG8" s="29">
        <v>0</v>
      </c>
      <c r="AH8" s="29" t="s">
        <v>51</v>
      </c>
      <c r="AI8" s="29" t="s">
        <v>50</v>
      </c>
    </row>
    <row r="9" spans="1:146" s="3" customFormat="1" ht="60" x14ac:dyDescent="0.25">
      <c r="A9" s="16">
        <v>2</v>
      </c>
      <c r="B9" s="59" t="s">
        <v>103</v>
      </c>
      <c r="C9" s="21" t="s">
        <v>56</v>
      </c>
      <c r="D9" s="18" t="s">
        <v>48</v>
      </c>
      <c r="E9" s="18" t="s">
        <v>57</v>
      </c>
      <c r="F9" s="19">
        <v>43613</v>
      </c>
      <c r="G9" s="19">
        <v>43613</v>
      </c>
      <c r="H9" s="19">
        <v>43614</v>
      </c>
      <c r="I9" s="19">
        <v>43622</v>
      </c>
      <c r="J9" s="19">
        <v>44238</v>
      </c>
      <c r="K9" s="19">
        <v>44238</v>
      </c>
      <c r="L9" s="19">
        <v>44238</v>
      </c>
      <c r="M9" s="19">
        <v>44238</v>
      </c>
      <c r="N9" s="19">
        <v>44238</v>
      </c>
      <c r="O9" s="20">
        <f t="shared" si="4"/>
        <v>616</v>
      </c>
      <c r="P9" s="20">
        <f t="shared" si="5"/>
        <v>617</v>
      </c>
      <c r="Q9" s="20">
        <f t="shared" si="6"/>
        <v>617</v>
      </c>
      <c r="R9" s="18">
        <v>1</v>
      </c>
      <c r="S9" s="18">
        <v>0</v>
      </c>
      <c r="T9" s="35">
        <v>10</v>
      </c>
      <c r="U9" s="35">
        <v>15</v>
      </c>
      <c r="V9" s="53">
        <v>458.33</v>
      </c>
      <c r="W9" s="39">
        <v>458.33</v>
      </c>
      <c r="X9" s="16">
        <v>0</v>
      </c>
      <c r="Y9" s="39">
        <v>458.33</v>
      </c>
      <c r="Z9" s="39">
        <v>458.33</v>
      </c>
      <c r="AA9" s="39">
        <v>458.33</v>
      </c>
      <c r="AB9" s="17">
        <v>0</v>
      </c>
      <c r="AC9" s="29" t="s">
        <v>49</v>
      </c>
      <c r="AD9" s="29" t="s">
        <v>50</v>
      </c>
      <c r="AE9" s="29">
        <v>0</v>
      </c>
      <c r="AF9" s="29">
        <v>0</v>
      </c>
      <c r="AG9" s="29">
        <v>0</v>
      </c>
      <c r="AH9" s="29" t="s">
        <v>51</v>
      </c>
      <c r="AI9" s="29" t="s">
        <v>50</v>
      </c>
    </row>
    <row r="10" spans="1:146" s="3" customFormat="1" ht="45" x14ac:dyDescent="0.25">
      <c r="A10" s="53">
        <v>3</v>
      </c>
      <c r="B10" s="59" t="s">
        <v>58</v>
      </c>
      <c r="C10" s="21" t="s">
        <v>59</v>
      </c>
      <c r="D10" s="18" t="s">
        <v>48</v>
      </c>
      <c r="E10" s="18" t="s">
        <v>60</v>
      </c>
      <c r="F10" s="19">
        <v>43854</v>
      </c>
      <c r="G10" s="19">
        <v>43854</v>
      </c>
      <c r="H10" s="19">
        <v>43854</v>
      </c>
      <c r="I10" s="19">
        <v>43854</v>
      </c>
      <c r="J10" s="19">
        <v>44239</v>
      </c>
      <c r="K10" s="19">
        <v>44239</v>
      </c>
      <c r="L10" s="19">
        <v>44239</v>
      </c>
      <c r="M10" s="19">
        <v>44239</v>
      </c>
      <c r="N10" s="19">
        <v>44239</v>
      </c>
      <c r="O10" s="20">
        <f t="shared" si="4"/>
        <v>385</v>
      </c>
      <c r="P10" s="20">
        <f t="shared" si="5"/>
        <v>385</v>
      </c>
      <c r="Q10" s="20">
        <f t="shared" si="6"/>
        <v>385</v>
      </c>
      <c r="R10" s="18">
        <v>1</v>
      </c>
      <c r="S10" s="18">
        <v>0</v>
      </c>
      <c r="T10" s="35">
        <v>5</v>
      </c>
      <c r="U10" s="35">
        <v>5</v>
      </c>
      <c r="V10" s="53">
        <v>458.33</v>
      </c>
      <c r="W10" s="39">
        <v>458.33</v>
      </c>
      <c r="X10" s="33">
        <v>0</v>
      </c>
      <c r="Y10" s="39">
        <v>458.33</v>
      </c>
      <c r="Z10" s="39">
        <v>458.33</v>
      </c>
      <c r="AA10" s="39">
        <v>458.33</v>
      </c>
      <c r="AB10" s="17">
        <v>0</v>
      </c>
      <c r="AC10" s="29" t="s">
        <v>49</v>
      </c>
      <c r="AD10" s="29" t="s">
        <v>50</v>
      </c>
      <c r="AE10" s="29">
        <v>0</v>
      </c>
      <c r="AF10" s="29">
        <v>0</v>
      </c>
      <c r="AG10" s="29">
        <v>0</v>
      </c>
      <c r="AH10" s="29" t="s">
        <v>51</v>
      </c>
      <c r="AI10" s="29" t="s">
        <v>50</v>
      </c>
    </row>
    <row r="11" spans="1:146" s="3" customFormat="1" ht="45" x14ac:dyDescent="0.25">
      <c r="A11" s="53">
        <f t="shared" ref="A11:A60" si="7">A10+1</f>
        <v>4</v>
      </c>
      <c r="B11" s="59" t="s">
        <v>62</v>
      </c>
      <c r="C11" s="21" t="s">
        <v>63</v>
      </c>
      <c r="D11" s="18" t="s">
        <v>48</v>
      </c>
      <c r="E11" s="18" t="s">
        <v>61</v>
      </c>
      <c r="F11" s="19">
        <v>44187</v>
      </c>
      <c r="G11" s="19">
        <v>44187</v>
      </c>
      <c r="H11" s="19">
        <v>44188</v>
      </c>
      <c r="I11" s="19">
        <v>44194</v>
      </c>
      <c r="J11" s="19">
        <v>44231</v>
      </c>
      <c r="K11" s="19">
        <v>44231</v>
      </c>
      <c r="L11" s="19">
        <v>44231</v>
      </c>
      <c r="M11" s="19">
        <v>44231</v>
      </c>
      <c r="N11" s="19">
        <v>44231</v>
      </c>
      <c r="O11" s="20">
        <f t="shared" ref="O11:O16" si="8">K11-I11</f>
        <v>37</v>
      </c>
      <c r="P11" s="20">
        <f t="shared" ref="P11" si="9">(K11-G11)-(I11-H11)</f>
        <v>38</v>
      </c>
      <c r="Q11" s="20">
        <f t="shared" ref="Q11" si="10">(N11-G11)-(I11-H11)-(N11-M11)</f>
        <v>38</v>
      </c>
      <c r="R11" s="18">
        <v>1</v>
      </c>
      <c r="S11" s="18">
        <v>0</v>
      </c>
      <c r="T11" s="35">
        <v>15</v>
      </c>
      <c r="U11" s="35">
        <v>15</v>
      </c>
      <c r="V11" s="53">
        <v>458.33</v>
      </c>
      <c r="W11" s="40">
        <v>458.33</v>
      </c>
      <c r="X11" s="40">
        <v>0</v>
      </c>
      <c r="Y11" s="40">
        <v>458.33</v>
      </c>
      <c r="Z11" s="40">
        <v>458.33</v>
      </c>
      <c r="AA11" s="40">
        <v>458.33</v>
      </c>
      <c r="AB11" s="17">
        <v>0</v>
      </c>
      <c r="AC11" s="29" t="s">
        <v>49</v>
      </c>
      <c r="AD11" s="29" t="s">
        <v>50</v>
      </c>
      <c r="AE11" s="29">
        <v>0</v>
      </c>
      <c r="AF11" s="29">
        <v>0</v>
      </c>
      <c r="AG11" s="29">
        <v>0</v>
      </c>
      <c r="AH11" s="29" t="s">
        <v>51</v>
      </c>
      <c r="AI11" s="29" t="s">
        <v>50</v>
      </c>
    </row>
    <row r="12" spans="1:146" s="3" customFormat="1" ht="45" x14ac:dyDescent="0.25">
      <c r="A12" s="53">
        <f t="shared" si="7"/>
        <v>5</v>
      </c>
      <c r="B12" s="59" t="s">
        <v>64</v>
      </c>
      <c r="C12" s="21" t="s">
        <v>65</v>
      </c>
      <c r="D12" s="18" t="s">
        <v>48</v>
      </c>
      <c r="E12" s="18" t="s">
        <v>66</v>
      </c>
      <c r="F12" s="19">
        <v>44222</v>
      </c>
      <c r="G12" s="19">
        <v>44222</v>
      </c>
      <c r="H12" s="19">
        <v>44223</v>
      </c>
      <c r="I12" s="19">
        <v>44235</v>
      </c>
      <c r="J12" s="19">
        <v>44242</v>
      </c>
      <c r="K12" s="19">
        <v>44242</v>
      </c>
      <c r="L12" s="19">
        <v>44242</v>
      </c>
      <c r="M12" s="19">
        <v>44242</v>
      </c>
      <c r="N12" s="19">
        <v>44242</v>
      </c>
      <c r="O12" s="20">
        <f t="shared" ref="O12" si="11">K12-I12</f>
        <v>7</v>
      </c>
      <c r="P12" s="20">
        <f t="shared" ref="P12" si="12">(K12-G12)-(I12-H12)</f>
        <v>8</v>
      </c>
      <c r="Q12" s="20">
        <f t="shared" ref="Q12" si="13">(N12-G12)-(I12-H12)-(N12-M12)</f>
        <v>8</v>
      </c>
      <c r="R12" s="18">
        <v>1</v>
      </c>
      <c r="S12" s="18">
        <v>0</v>
      </c>
      <c r="T12" s="35">
        <v>10</v>
      </c>
      <c r="U12" s="35">
        <v>15</v>
      </c>
      <c r="V12" s="53">
        <v>458.33</v>
      </c>
      <c r="W12" s="41">
        <v>458.33</v>
      </c>
      <c r="X12" s="41">
        <v>0</v>
      </c>
      <c r="Y12" s="41">
        <v>458.33</v>
      </c>
      <c r="Z12" s="41">
        <v>458.33</v>
      </c>
      <c r="AA12" s="41">
        <v>458.33</v>
      </c>
      <c r="AB12" s="17">
        <v>0</v>
      </c>
      <c r="AC12" s="29" t="s">
        <v>49</v>
      </c>
      <c r="AD12" s="29" t="s">
        <v>50</v>
      </c>
      <c r="AE12" s="29">
        <v>0</v>
      </c>
      <c r="AF12" s="29">
        <v>0</v>
      </c>
      <c r="AG12" s="29">
        <v>0</v>
      </c>
      <c r="AH12" s="29" t="s">
        <v>51</v>
      </c>
      <c r="AI12" s="29" t="s">
        <v>50</v>
      </c>
    </row>
    <row r="13" spans="1:146" s="3" customFormat="1" ht="45" x14ac:dyDescent="0.25">
      <c r="A13" s="53">
        <f t="shared" si="7"/>
        <v>6</v>
      </c>
      <c r="B13" s="59" t="s">
        <v>67</v>
      </c>
      <c r="C13" s="21" t="s">
        <v>68</v>
      </c>
      <c r="D13" s="18" t="s">
        <v>48</v>
      </c>
      <c r="E13" s="18" t="s">
        <v>69</v>
      </c>
      <c r="F13" s="19">
        <v>44176</v>
      </c>
      <c r="G13" s="19">
        <v>44176</v>
      </c>
      <c r="H13" s="19">
        <v>44179</v>
      </c>
      <c r="I13" s="19">
        <v>44187</v>
      </c>
      <c r="J13" s="19">
        <v>44238</v>
      </c>
      <c r="K13" s="19">
        <v>44238</v>
      </c>
      <c r="L13" s="19">
        <v>44238</v>
      </c>
      <c r="M13" s="19">
        <v>44238</v>
      </c>
      <c r="N13" s="19">
        <v>44238</v>
      </c>
      <c r="O13" s="20">
        <f t="shared" ref="O13" si="14">K13-I13</f>
        <v>51</v>
      </c>
      <c r="P13" s="20">
        <f t="shared" ref="P13" si="15">(K13-G13)-(I13-H13)</f>
        <v>54</v>
      </c>
      <c r="Q13" s="20">
        <f t="shared" ref="Q13" si="16">(N13-G13)-(I13-H13)-(N13-M13)</f>
        <v>54</v>
      </c>
      <c r="R13" s="18">
        <v>1</v>
      </c>
      <c r="S13" s="18">
        <v>0</v>
      </c>
      <c r="T13" s="35">
        <v>15</v>
      </c>
      <c r="U13" s="35">
        <v>15</v>
      </c>
      <c r="V13" s="53">
        <v>458.33</v>
      </c>
      <c r="W13" s="41">
        <v>458.33</v>
      </c>
      <c r="X13" s="41">
        <v>0</v>
      </c>
      <c r="Y13" s="41">
        <v>458.33</v>
      </c>
      <c r="Z13" s="41">
        <v>458.33</v>
      </c>
      <c r="AA13" s="41">
        <v>458.33</v>
      </c>
      <c r="AB13" s="17">
        <v>0</v>
      </c>
      <c r="AC13" s="29" t="s">
        <v>49</v>
      </c>
      <c r="AD13" s="29" t="s">
        <v>50</v>
      </c>
      <c r="AE13" s="29">
        <v>0</v>
      </c>
      <c r="AF13" s="29">
        <v>0</v>
      </c>
      <c r="AG13" s="29">
        <v>0</v>
      </c>
      <c r="AH13" s="29" t="s">
        <v>51</v>
      </c>
      <c r="AI13" s="29" t="s">
        <v>50</v>
      </c>
    </row>
    <row r="14" spans="1:146" s="3" customFormat="1" ht="45" x14ac:dyDescent="0.25">
      <c r="A14" s="53">
        <f t="shared" si="7"/>
        <v>7</v>
      </c>
      <c r="B14" s="59" t="s">
        <v>70</v>
      </c>
      <c r="C14" s="21" t="s">
        <v>52</v>
      </c>
      <c r="D14" s="18" t="s">
        <v>48</v>
      </c>
      <c r="E14" s="18" t="s">
        <v>71</v>
      </c>
      <c r="F14" s="19">
        <v>44173</v>
      </c>
      <c r="G14" s="19">
        <v>44173</v>
      </c>
      <c r="H14" s="19">
        <v>44174</v>
      </c>
      <c r="I14" s="19">
        <v>44179</v>
      </c>
      <c r="J14" s="19">
        <v>44264</v>
      </c>
      <c r="K14" s="19">
        <v>44264</v>
      </c>
      <c r="L14" s="19">
        <v>44264</v>
      </c>
      <c r="M14" s="19">
        <v>44264</v>
      </c>
      <c r="N14" s="19">
        <v>44264</v>
      </c>
      <c r="O14" s="20">
        <f t="shared" si="8"/>
        <v>85</v>
      </c>
      <c r="P14" s="20">
        <f t="shared" ref="P14" si="17">(K14-G14)-(I14-H14)</f>
        <v>86</v>
      </c>
      <c r="Q14" s="20">
        <f t="shared" ref="Q14" si="18">(N14-G14)-(I14-H14)-(N14-M14)</f>
        <v>86</v>
      </c>
      <c r="R14" s="18">
        <v>1</v>
      </c>
      <c r="S14" s="18">
        <v>0</v>
      </c>
      <c r="T14" s="35">
        <v>10</v>
      </c>
      <c r="U14" s="35">
        <v>15</v>
      </c>
      <c r="V14" s="53">
        <v>458.33</v>
      </c>
      <c r="W14" s="40">
        <v>458.33</v>
      </c>
      <c r="X14" s="40">
        <v>0</v>
      </c>
      <c r="Y14" s="40">
        <v>458.33</v>
      </c>
      <c r="Z14" s="40">
        <v>458.33</v>
      </c>
      <c r="AA14" s="40">
        <v>458.33</v>
      </c>
      <c r="AB14" s="17">
        <v>0</v>
      </c>
      <c r="AC14" s="29" t="s">
        <v>49</v>
      </c>
      <c r="AD14" s="29" t="s">
        <v>50</v>
      </c>
      <c r="AE14" s="29">
        <v>0</v>
      </c>
      <c r="AF14" s="29">
        <v>0</v>
      </c>
      <c r="AG14" s="29">
        <v>0</v>
      </c>
      <c r="AH14" s="29" t="s">
        <v>51</v>
      </c>
      <c r="AI14" s="29" t="s">
        <v>50</v>
      </c>
    </row>
    <row r="15" spans="1:146" s="3" customFormat="1" ht="60" x14ac:dyDescent="0.25">
      <c r="A15" s="53">
        <f t="shared" si="7"/>
        <v>8</v>
      </c>
      <c r="B15" s="59" t="s">
        <v>72</v>
      </c>
      <c r="C15" s="21" t="s">
        <v>73</v>
      </c>
      <c r="D15" s="18" t="s">
        <v>48</v>
      </c>
      <c r="E15" s="18" t="s">
        <v>74</v>
      </c>
      <c r="F15" s="19">
        <v>44103</v>
      </c>
      <c r="G15" s="19">
        <v>44103</v>
      </c>
      <c r="H15" s="19">
        <v>44105</v>
      </c>
      <c r="I15" s="19">
        <v>44111</v>
      </c>
      <c r="J15" s="19">
        <v>44256</v>
      </c>
      <c r="K15" s="19">
        <v>44256</v>
      </c>
      <c r="L15" s="19">
        <v>44256</v>
      </c>
      <c r="M15" s="19">
        <v>44256</v>
      </c>
      <c r="N15" s="19">
        <v>44256</v>
      </c>
      <c r="O15" s="20">
        <f t="shared" si="8"/>
        <v>145</v>
      </c>
      <c r="P15" s="20">
        <f t="shared" ref="P15:P16" si="19">(K15-G15)-(I15-H15)</f>
        <v>147</v>
      </c>
      <c r="Q15" s="20">
        <f t="shared" ref="Q15" si="20">(N15-G15)-(I15-H15)-(N15-M15)</f>
        <v>147</v>
      </c>
      <c r="R15" s="18">
        <v>1</v>
      </c>
      <c r="S15" s="18">
        <v>0</v>
      </c>
      <c r="T15" s="35">
        <v>5</v>
      </c>
      <c r="U15" s="35">
        <v>5</v>
      </c>
      <c r="V15" s="53">
        <v>458.33</v>
      </c>
      <c r="W15" s="40">
        <v>458.33</v>
      </c>
      <c r="X15" s="40">
        <v>0</v>
      </c>
      <c r="Y15" s="40">
        <v>458.33</v>
      </c>
      <c r="Z15" s="40">
        <v>458.33</v>
      </c>
      <c r="AA15" s="40">
        <v>458.33</v>
      </c>
      <c r="AB15" s="17">
        <v>0</v>
      </c>
      <c r="AC15" s="29" t="s">
        <v>49</v>
      </c>
      <c r="AD15" s="29" t="s">
        <v>50</v>
      </c>
      <c r="AE15" s="29">
        <v>0</v>
      </c>
      <c r="AF15" s="29">
        <v>0</v>
      </c>
      <c r="AG15" s="29">
        <v>0</v>
      </c>
      <c r="AH15" s="29" t="s">
        <v>51</v>
      </c>
      <c r="AI15" s="29" t="s">
        <v>50</v>
      </c>
    </row>
    <row r="16" spans="1:146" s="3" customFormat="1" ht="45" x14ac:dyDescent="0.25">
      <c r="A16" s="53">
        <f t="shared" si="7"/>
        <v>9</v>
      </c>
      <c r="B16" s="59" t="s">
        <v>76</v>
      </c>
      <c r="C16" s="21" t="s">
        <v>77</v>
      </c>
      <c r="D16" s="18" t="s">
        <v>48</v>
      </c>
      <c r="E16" s="18" t="s">
        <v>75</v>
      </c>
      <c r="F16" s="19">
        <v>43403</v>
      </c>
      <c r="G16" s="19">
        <v>43403</v>
      </c>
      <c r="H16" s="19">
        <v>43411</v>
      </c>
      <c r="I16" s="19">
        <v>43411</v>
      </c>
      <c r="J16" s="19">
        <v>44271</v>
      </c>
      <c r="K16" s="19">
        <v>44271</v>
      </c>
      <c r="L16" s="19">
        <v>44271</v>
      </c>
      <c r="M16" s="19">
        <v>44271</v>
      </c>
      <c r="N16" s="19">
        <v>44271</v>
      </c>
      <c r="O16" s="20">
        <f t="shared" si="8"/>
        <v>860</v>
      </c>
      <c r="P16" s="20">
        <f t="shared" si="19"/>
        <v>868</v>
      </c>
      <c r="Q16" s="20">
        <f t="shared" ref="Q16" si="21">(N16-G16)-(I16-H16)-(N16-M16)</f>
        <v>868</v>
      </c>
      <c r="R16" s="18">
        <v>1</v>
      </c>
      <c r="S16" s="18">
        <v>0</v>
      </c>
      <c r="T16" s="35">
        <v>15</v>
      </c>
      <c r="U16" s="35">
        <v>15</v>
      </c>
      <c r="V16" s="53">
        <v>458.33</v>
      </c>
      <c r="W16" s="40">
        <v>458.33</v>
      </c>
      <c r="X16" s="40">
        <v>0</v>
      </c>
      <c r="Y16" s="40">
        <v>458.33</v>
      </c>
      <c r="Z16" s="40">
        <v>458.33</v>
      </c>
      <c r="AA16" s="40">
        <v>458.33</v>
      </c>
      <c r="AB16" s="17">
        <v>0</v>
      </c>
      <c r="AC16" s="29" t="s">
        <v>49</v>
      </c>
      <c r="AD16" s="29" t="s">
        <v>50</v>
      </c>
      <c r="AE16" s="29">
        <v>0</v>
      </c>
      <c r="AF16" s="29">
        <v>0</v>
      </c>
      <c r="AG16" s="29">
        <v>0</v>
      </c>
      <c r="AH16" s="29" t="s">
        <v>51</v>
      </c>
      <c r="AI16" s="29" t="s">
        <v>50</v>
      </c>
    </row>
    <row r="17" spans="1:35" s="3" customFormat="1" ht="60" x14ac:dyDescent="0.25">
      <c r="A17" s="54">
        <f t="shared" si="7"/>
        <v>10</v>
      </c>
      <c r="B17" s="59" t="s">
        <v>88</v>
      </c>
      <c r="C17" s="21" t="s">
        <v>89</v>
      </c>
      <c r="D17" s="18" t="s">
        <v>48</v>
      </c>
      <c r="E17" s="18" t="s">
        <v>90</v>
      </c>
      <c r="F17" s="19">
        <v>44301</v>
      </c>
      <c r="G17" s="19">
        <v>44301</v>
      </c>
      <c r="H17" s="19">
        <v>44301</v>
      </c>
      <c r="I17" s="19">
        <v>44301</v>
      </c>
      <c r="J17" s="19">
        <v>44349</v>
      </c>
      <c r="K17" s="19">
        <v>44349</v>
      </c>
      <c r="L17" s="19">
        <v>44349</v>
      </c>
      <c r="M17" s="19">
        <v>44349</v>
      </c>
      <c r="N17" s="19">
        <v>44349</v>
      </c>
      <c r="O17" s="20">
        <f t="shared" ref="O17" si="22">K17-I17</f>
        <v>48</v>
      </c>
      <c r="P17" s="20">
        <f t="shared" ref="P17" si="23">(K17-G17)-(I17-H17)</f>
        <v>48</v>
      </c>
      <c r="Q17" s="20">
        <f t="shared" ref="Q17" si="24">(N17-G17)-(I17-H17)-(N17-M17)</f>
        <v>48</v>
      </c>
      <c r="R17" s="18">
        <v>1</v>
      </c>
      <c r="S17" s="18">
        <v>0</v>
      </c>
      <c r="T17" s="35">
        <v>15</v>
      </c>
      <c r="U17" s="35">
        <v>15</v>
      </c>
      <c r="V17" s="53">
        <v>458.33</v>
      </c>
      <c r="W17" s="41">
        <v>458.33</v>
      </c>
      <c r="X17" s="41">
        <v>0</v>
      </c>
      <c r="Y17" s="41">
        <v>458.33</v>
      </c>
      <c r="Z17" s="41">
        <v>458.33</v>
      </c>
      <c r="AA17" s="41">
        <v>458.33</v>
      </c>
      <c r="AB17" s="17">
        <v>0</v>
      </c>
      <c r="AC17" s="29" t="s">
        <v>49</v>
      </c>
      <c r="AD17" s="29" t="s">
        <v>50</v>
      </c>
      <c r="AE17" s="29">
        <v>0</v>
      </c>
      <c r="AF17" s="29">
        <v>0</v>
      </c>
      <c r="AG17" s="29">
        <v>0</v>
      </c>
      <c r="AH17" s="29" t="s">
        <v>51</v>
      </c>
      <c r="AI17" s="29" t="s">
        <v>50</v>
      </c>
    </row>
    <row r="18" spans="1:35" s="3" customFormat="1" ht="45" x14ac:dyDescent="0.25">
      <c r="A18" s="53">
        <f t="shared" si="7"/>
        <v>11</v>
      </c>
      <c r="B18" s="59" t="s">
        <v>91</v>
      </c>
      <c r="C18" s="21" t="s">
        <v>92</v>
      </c>
      <c r="D18" s="18" t="s">
        <v>48</v>
      </c>
      <c r="E18" s="18" t="s">
        <v>93</v>
      </c>
      <c r="F18" s="19">
        <v>43784</v>
      </c>
      <c r="G18" s="19">
        <v>43787</v>
      </c>
      <c r="H18" s="19">
        <v>43787</v>
      </c>
      <c r="I18" s="19">
        <v>43787</v>
      </c>
      <c r="J18" s="19">
        <v>44344</v>
      </c>
      <c r="K18" s="19">
        <v>44344</v>
      </c>
      <c r="L18" s="19">
        <v>44344</v>
      </c>
      <c r="M18" s="19">
        <v>44344</v>
      </c>
      <c r="N18" s="19">
        <v>44344</v>
      </c>
      <c r="O18" s="20">
        <f t="shared" ref="O18" si="25">K18-I18</f>
        <v>557</v>
      </c>
      <c r="P18" s="20">
        <f t="shared" ref="P18" si="26">(K18-G18)-(I18-H18)</f>
        <v>557</v>
      </c>
      <c r="Q18" s="20">
        <f t="shared" ref="Q18" si="27">(N18-G18)-(I18-H18)-(N18-M18)</f>
        <v>557</v>
      </c>
      <c r="R18" s="18">
        <v>1</v>
      </c>
      <c r="S18" s="18">
        <v>0</v>
      </c>
      <c r="T18" s="35">
        <v>15</v>
      </c>
      <c r="U18" s="35">
        <v>15</v>
      </c>
      <c r="V18" s="53">
        <v>458.33</v>
      </c>
      <c r="W18" s="41">
        <v>458.33</v>
      </c>
      <c r="X18" s="41">
        <v>0</v>
      </c>
      <c r="Y18" s="41">
        <v>458.33</v>
      </c>
      <c r="Z18" s="41">
        <v>458.33</v>
      </c>
      <c r="AA18" s="41">
        <v>458.33</v>
      </c>
      <c r="AB18" s="17">
        <v>0</v>
      </c>
      <c r="AC18" s="29" t="s">
        <v>49</v>
      </c>
      <c r="AD18" s="29" t="s">
        <v>50</v>
      </c>
      <c r="AE18" s="29">
        <v>0</v>
      </c>
      <c r="AF18" s="29">
        <v>0</v>
      </c>
      <c r="AG18" s="29">
        <v>0</v>
      </c>
      <c r="AH18" s="29" t="s">
        <v>51</v>
      </c>
      <c r="AI18" s="29" t="s">
        <v>50</v>
      </c>
    </row>
    <row r="19" spans="1:35" s="3" customFormat="1" ht="60" x14ac:dyDescent="0.25">
      <c r="A19" s="53">
        <f t="shared" si="7"/>
        <v>12</v>
      </c>
      <c r="B19" s="49" t="s">
        <v>94</v>
      </c>
      <c r="C19" s="21" t="s">
        <v>95</v>
      </c>
      <c r="D19" s="18" t="s">
        <v>48</v>
      </c>
      <c r="E19" s="18" t="s">
        <v>96</v>
      </c>
      <c r="F19" s="19">
        <v>44137</v>
      </c>
      <c r="G19" s="19">
        <v>44137</v>
      </c>
      <c r="H19" s="19">
        <v>44138</v>
      </c>
      <c r="I19" s="19">
        <v>44138</v>
      </c>
      <c r="J19" s="19">
        <v>44307</v>
      </c>
      <c r="K19" s="19">
        <v>44307</v>
      </c>
      <c r="L19" s="19">
        <v>44307</v>
      </c>
      <c r="M19" s="19">
        <v>44307</v>
      </c>
      <c r="N19" s="19">
        <v>44307</v>
      </c>
      <c r="O19" s="20">
        <f t="shared" ref="O19" si="28">K19-I19</f>
        <v>169</v>
      </c>
      <c r="P19" s="20">
        <f t="shared" ref="P19" si="29">(K19-G19)-(I19-H19)</f>
        <v>170</v>
      </c>
      <c r="Q19" s="20">
        <f t="shared" ref="Q19" si="30">(N19-G19)-(I19-H19)-(N19-M19)</f>
        <v>170</v>
      </c>
      <c r="R19" s="18">
        <v>1</v>
      </c>
      <c r="S19" s="18">
        <v>0</v>
      </c>
      <c r="T19" s="35">
        <v>15</v>
      </c>
      <c r="U19" s="35">
        <v>15</v>
      </c>
      <c r="V19" s="53">
        <v>458.33</v>
      </c>
      <c r="W19" s="41">
        <v>458.33</v>
      </c>
      <c r="X19" s="41">
        <v>0</v>
      </c>
      <c r="Y19" s="41">
        <v>458.33</v>
      </c>
      <c r="Z19" s="41">
        <v>458.33</v>
      </c>
      <c r="AA19" s="41">
        <v>458.33</v>
      </c>
      <c r="AB19" s="17">
        <v>0</v>
      </c>
      <c r="AC19" s="29" t="s">
        <v>49</v>
      </c>
      <c r="AD19" s="29" t="s">
        <v>50</v>
      </c>
      <c r="AE19" s="29">
        <v>0</v>
      </c>
      <c r="AF19" s="29">
        <v>0</v>
      </c>
      <c r="AG19" s="29">
        <v>0</v>
      </c>
      <c r="AH19" s="29" t="s">
        <v>51</v>
      </c>
      <c r="AI19" s="29" t="s">
        <v>50</v>
      </c>
    </row>
    <row r="20" spans="1:35" s="3" customFormat="1" ht="60" x14ac:dyDescent="0.25">
      <c r="A20" s="53">
        <f t="shared" si="7"/>
        <v>13</v>
      </c>
      <c r="B20" s="59" t="s">
        <v>97</v>
      </c>
      <c r="C20" s="21" t="s">
        <v>98</v>
      </c>
      <c r="D20" s="18" t="s">
        <v>48</v>
      </c>
      <c r="E20" s="18" t="s">
        <v>99</v>
      </c>
      <c r="F20" s="19">
        <v>44168</v>
      </c>
      <c r="G20" s="19">
        <v>44168</v>
      </c>
      <c r="H20" s="19">
        <v>44174</v>
      </c>
      <c r="I20" s="19">
        <v>44174</v>
      </c>
      <c r="J20" s="19">
        <v>44348</v>
      </c>
      <c r="K20" s="19">
        <v>44348</v>
      </c>
      <c r="L20" s="19">
        <v>44348</v>
      </c>
      <c r="M20" s="19">
        <v>44348</v>
      </c>
      <c r="N20" s="19">
        <v>44348</v>
      </c>
      <c r="O20" s="20">
        <f t="shared" ref="O20" si="31">K20-I20</f>
        <v>174</v>
      </c>
      <c r="P20" s="20">
        <f t="shared" ref="P20" si="32">(K20-G20)-(I20-H20)</f>
        <v>180</v>
      </c>
      <c r="Q20" s="20">
        <f t="shared" ref="Q20" si="33">(N20-G20)-(I20-H20)-(N20-M20)</f>
        <v>180</v>
      </c>
      <c r="R20" s="18">
        <v>1</v>
      </c>
      <c r="S20" s="18">
        <v>0</v>
      </c>
      <c r="T20" s="35">
        <v>5</v>
      </c>
      <c r="U20" s="35">
        <v>5</v>
      </c>
      <c r="V20" s="53">
        <v>458.33</v>
      </c>
      <c r="W20" s="41">
        <v>458.33</v>
      </c>
      <c r="X20" s="41">
        <v>0</v>
      </c>
      <c r="Y20" s="41">
        <v>458.33</v>
      </c>
      <c r="Z20" s="41">
        <v>458.33</v>
      </c>
      <c r="AA20" s="41">
        <v>458.33</v>
      </c>
      <c r="AB20" s="17">
        <v>0</v>
      </c>
      <c r="AC20" s="29" t="s">
        <v>49</v>
      </c>
      <c r="AD20" s="29" t="s">
        <v>50</v>
      </c>
      <c r="AE20" s="29">
        <v>0</v>
      </c>
      <c r="AF20" s="29">
        <v>0</v>
      </c>
      <c r="AG20" s="29">
        <v>0</v>
      </c>
      <c r="AH20" s="29" t="s">
        <v>51</v>
      </c>
      <c r="AI20" s="29" t="s">
        <v>50</v>
      </c>
    </row>
    <row r="21" spans="1:35" s="3" customFormat="1" ht="60" x14ac:dyDescent="0.25">
      <c r="A21" s="53">
        <f t="shared" si="7"/>
        <v>14</v>
      </c>
      <c r="B21" s="59" t="s">
        <v>100</v>
      </c>
      <c r="C21" s="21" t="s">
        <v>101</v>
      </c>
      <c r="D21" s="18" t="s">
        <v>48</v>
      </c>
      <c r="E21" s="18" t="s">
        <v>102</v>
      </c>
      <c r="F21" s="19">
        <v>44168</v>
      </c>
      <c r="G21" s="19">
        <v>44168</v>
      </c>
      <c r="H21" s="19">
        <v>44174</v>
      </c>
      <c r="I21" s="19">
        <v>44174</v>
      </c>
      <c r="J21" s="19">
        <v>44348</v>
      </c>
      <c r="K21" s="19">
        <v>44348</v>
      </c>
      <c r="L21" s="19">
        <v>44348</v>
      </c>
      <c r="M21" s="19">
        <v>44348</v>
      </c>
      <c r="N21" s="19">
        <v>44348</v>
      </c>
      <c r="O21" s="20">
        <f t="shared" ref="O21" si="34">K21-I21</f>
        <v>174</v>
      </c>
      <c r="P21" s="20">
        <f t="shared" ref="P21" si="35">(K21-G21)-(I21-H21)</f>
        <v>180</v>
      </c>
      <c r="Q21" s="20">
        <f t="shared" ref="Q21" si="36">(N21-G21)-(I21-H21)-(N21-M21)</f>
        <v>180</v>
      </c>
      <c r="R21" s="18">
        <v>1</v>
      </c>
      <c r="S21" s="18">
        <v>0</v>
      </c>
      <c r="T21" s="35">
        <v>5</v>
      </c>
      <c r="U21" s="35">
        <v>5</v>
      </c>
      <c r="V21" s="53">
        <v>458.33</v>
      </c>
      <c r="W21" s="41">
        <v>458.33</v>
      </c>
      <c r="X21" s="41">
        <v>0</v>
      </c>
      <c r="Y21" s="41">
        <v>458.33</v>
      </c>
      <c r="Z21" s="41">
        <v>458.33</v>
      </c>
      <c r="AA21" s="41">
        <v>458.33</v>
      </c>
      <c r="AB21" s="17">
        <v>0</v>
      </c>
      <c r="AC21" s="29" t="s">
        <v>49</v>
      </c>
      <c r="AD21" s="29" t="s">
        <v>50</v>
      </c>
      <c r="AE21" s="29">
        <v>0</v>
      </c>
      <c r="AF21" s="29">
        <v>0</v>
      </c>
      <c r="AG21" s="29">
        <v>0</v>
      </c>
      <c r="AH21" s="29" t="s">
        <v>51</v>
      </c>
      <c r="AI21" s="29" t="s">
        <v>50</v>
      </c>
    </row>
    <row r="22" spans="1:35" s="3" customFormat="1" ht="45" x14ac:dyDescent="0.25">
      <c r="A22" s="53">
        <f t="shared" si="7"/>
        <v>15</v>
      </c>
      <c r="B22" s="59" t="s">
        <v>104</v>
      </c>
      <c r="C22" s="21" t="s">
        <v>105</v>
      </c>
      <c r="D22" s="18" t="s">
        <v>48</v>
      </c>
      <c r="E22" s="18" t="s">
        <v>106</v>
      </c>
      <c r="F22" s="19">
        <v>44175</v>
      </c>
      <c r="G22" s="19">
        <v>44175</v>
      </c>
      <c r="H22" s="19">
        <v>44179</v>
      </c>
      <c r="I22" s="19">
        <v>44179</v>
      </c>
      <c r="J22" s="19">
        <v>44334</v>
      </c>
      <c r="K22" s="19">
        <v>44334</v>
      </c>
      <c r="L22" s="19">
        <v>44334</v>
      </c>
      <c r="M22" s="19">
        <v>44334</v>
      </c>
      <c r="N22" s="19">
        <v>44334</v>
      </c>
      <c r="O22" s="20">
        <f t="shared" ref="O22" si="37">K22-I22</f>
        <v>155</v>
      </c>
      <c r="P22" s="20">
        <f t="shared" ref="P22" si="38">(K22-G22)-(I22-H22)</f>
        <v>159</v>
      </c>
      <c r="Q22" s="20">
        <f t="shared" ref="Q22" si="39">(N22-G22)-(I22-H22)-(N22-M22)</f>
        <v>159</v>
      </c>
      <c r="R22" s="18">
        <v>1</v>
      </c>
      <c r="S22" s="18">
        <v>0</v>
      </c>
      <c r="T22" s="35">
        <v>10</v>
      </c>
      <c r="U22" s="35">
        <v>15</v>
      </c>
      <c r="V22" s="53">
        <v>458.33</v>
      </c>
      <c r="W22" s="41">
        <v>458.33</v>
      </c>
      <c r="X22" s="41">
        <v>0</v>
      </c>
      <c r="Y22" s="41">
        <v>458.33</v>
      </c>
      <c r="Z22" s="41">
        <v>458.33</v>
      </c>
      <c r="AA22" s="41">
        <v>458.33</v>
      </c>
      <c r="AB22" s="17">
        <v>0</v>
      </c>
      <c r="AC22" s="29" t="s">
        <v>49</v>
      </c>
      <c r="AD22" s="29" t="s">
        <v>50</v>
      </c>
      <c r="AE22" s="29">
        <v>0</v>
      </c>
      <c r="AF22" s="29">
        <v>0</v>
      </c>
      <c r="AG22" s="29">
        <v>0</v>
      </c>
      <c r="AH22" s="29" t="s">
        <v>51</v>
      </c>
      <c r="AI22" s="29" t="s">
        <v>50</v>
      </c>
    </row>
    <row r="23" spans="1:35" s="3" customFormat="1" ht="45" x14ac:dyDescent="0.25">
      <c r="A23" s="53">
        <f t="shared" si="7"/>
        <v>16</v>
      </c>
      <c r="B23" s="59" t="s">
        <v>107</v>
      </c>
      <c r="C23" s="21" t="s">
        <v>108</v>
      </c>
      <c r="D23" s="18" t="s">
        <v>48</v>
      </c>
      <c r="E23" s="18" t="s">
        <v>109</v>
      </c>
      <c r="F23" s="51">
        <v>44237</v>
      </c>
      <c r="G23" s="19">
        <v>44237</v>
      </c>
      <c r="H23" s="19">
        <v>44242</v>
      </c>
      <c r="I23" s="19">
        <v>44242</v>
      </c>
      <c r="J23" s="19">
        <v>44362</v>
      </c>
      <c r="K23" s="19">
        <v>44362</v>
      </c>
      <c r="L23" s="19">
        <v>44362</v>
      </c>
      <c r="M23" s="19">
        <v>44362</v>
      </c>
      <c r="N23" s="19">
        <v>44362</v>
      </c>
      <c r="O23" s="20">
        <f t="shared" ref="O23" si="40">K23-I23</f>
        <v>120</v>
      </c>
      <c r="P23" s="20">
        <f t="shared" ref="P23" si="41">(K23-G23)-(I23-H23)</f>
        <v>125</v>
      </c>
      <c r="Q23" s="20">
        <f t="shared" ref="Q23" si="42">(N23-G23)-(I23-H23)-(N23-M23)</f>
        <v>125</v>
      </c>
      <c r="R23" s="18">
        <v>1</v>
      </c>
      <c r="S23" s="18">
        <v>0</v>
      </c>
      <c r="T23" s="35">
        <v>10</v>
      </c>
      <c r="U23" s="35">
        <v>15</v>
      </c>
      <c r="V23" s="53">
        <v>458.33</v>
      </c>
      <c r="W23" s="41">
        <v>458.33</v>
      </c>
      <c r="X23" s="41">
        <v>0</v>
      </c>
      <c r="Y23" s="41">
        <v>458.33</v>
      </c>
      <c r="Z23" s="41">
        <v>458.33</v>
      </c>
      <c r="AA23" s="41">
        <v>458.33</v>
      </c>
      <c r="AB23" s="17">
        <v>0</v>
      </c>
      <c r="AC23" s="29" t="s">
        <v>49</v>
      </c>
      <c r="AD23" s="29" t="s">
        <v>50</v>
      </c>
      <c r="AE23" s="29">
        <v>0</v>
      </c>
      <c r="AF23" s="29">
        <v>0</v>
      </c>
      <c r="AG23" s="29">
        <v>0</v>
      </c>
      <c r="AH23" s="29" t="s">
        <v>51</v>
      </c>
      <c r="AI23" s="29" t="s">
        <v>50</v>
      </c>
    </row>
    <row r="24" spans="1:35" s="3" customFormat="1" ht="45" x14ac:dyDescent="0.25">
      <c r="A24" s="53">
        <f t="shared" si="7"/>
        <v>17</v>
      </c>
      <c r="B24" s="59" t="s">
        <v>110</v>
      </c>
      <c r="C24" s="21" t="s">
        <v>111</v>
      </c>
      <c r="D24" s="18" t="s">
        <v>48</v>
      </c>
      <c r="E24" s="18" t="s">
        <v>112</v>
      </c>
      <c r="F24" s="51">
        <v>44242</v>
      </c>
      <c r="G24" s="19">
        <v>44242</v>
      </c>
      <c r="H24" s="19">
        <v>44242</v>
      </c>
      <c r="I24" s="19">
        <v>44242</v>
      </c>
      <c r="J24" s="19">
        <v>44312</v>
      </c>
      <c r="K24" s="19">
        <v>44312</v>
      </c>
      <c r="L24" s="19">
        <v>44312</v>
      </c>
      <c r="M24" s="19">
        <v>44312</v>
      </c>
      <c r="N24" s="19">
        <v>44312</v>
      </c>
      <c r="O24" s="20">
        <f t="shared" ref="O24" si="43">K24-I24</f>
        <v>70</v>
      </c>
      <c r="P24" s="20">
        <f t="shared" ref="P24" si="44">(K24-G24)-(I24-H24)</f>
        <v>70</v>
      </c>
      <c r="Q24" s="20">
        <f t="shared" ref="Q24" si="45">(N24-G24)-(I24-H24)-(N24-M24)</f>
        <v>70</v>
      </c>
      <c r="R24" s="18">
        <v>1</v>
      </c>
      <c r="S24" s="18">
        <v>0</v>
      </c>
      <c r="T24" s="35">
        <v>10</v>
      </c>
      <c r="U24" s="35">
        <v>15</v>
      </c>
      <c r="V24" s="53">
        <v>458.33</v>
      </c>
      <c r="W24" s="41">
        <v>458.33</v>
      </c>
      <c r="X24" s="41">
        <v>0</v>
      </c>
      <c r="Y24" s="41">
        <v>458.33</v>
      </c>
      <c r="Z24" s="41">
        <v>458.33</v>
      </c>
      <c r="AA24" s="41">
        <v>458.33</v>
      </c>
      <c r="AB24" s="17">
        <v>0</v>
      </c>
      <c r="AC24" s="29" t="s">
        <v>49</v>
      </c>
      <c r="AD24" s="29" t="s">
        <v>50</v>
      </c>
      <c r="AE24" s="29">
        <v>0</v>
      </c>
      <c r="AF24" s="29">
        <v>0</v>
      </c>
      <c r="AG24" s="29">
        <v>0</v>
      </c>
      <c r="AH24" s="29" t="s">
        <v>51</v>
      </c>
      <c r="AI24" s="29" t="s">
        <v>50</v>
      </c>
    </row>
    <row r="25" spans="1:35" s="3" customFormat="1" ht="60" x14ac:dyDescent="0.25">
      <c r="A25" s="53">
        <f t="shared" si="7"/>
        <v>18</v>
      </c>
      <c r="B25" s="59" t="s">
        <v>113</v>
      </c>
      <c r="C25" s="21" t="s">
        <v>114</v>
      </c>
      <c r="D25" s="18" t="s">
        <v>48</v>
      </c>
      <c r="E25" s="18" t="s">
        <v>115</v>
      </c>
      <c r="F25" s="51">
        <v>44247</v>
      </c>
      <c r="G25" s="19">
        <v>44247</v>
      </c>
      <c r="H25" s="19">
        <v>44251</v>
      </c>
      <c r="I25" s="19">
        <v>44251</v>
      </c>
      <c r="J25" s="19">
        <v>44312</v>
      </c>
      <c r="K25" s="19">
        <v>44312</v>
      </c>
      <c r="L25" s="19">
        <v>44312</v>
      </c>
      <c r="M25" s="19">
        <v>44312</v>
      </c>
      <c r="N25" s="19">
        <v>44312</v>
      </c>
      <c r="O25" s="20">
        <f t="shared" ref="O25" si="46">K25-I25</f>
        <v>61</v>
      </c>
      <c r="P25" s="20">
        <f t="shared" ref="P25" si="47">(K25-G25)-(I25-H25)</f>
        <v>65</v>
      </c>
      <c r="Q25" s="20">
        <f t="shared" ref="Q25" si="48">(N25-G25)-(I25-H25)-(N25-M25)</f>
        <v>65</v>
      </c>
      <c r="R25" s="18">
        <v>1</v>
      </c>
      <c r="S25" s="18">
        <v>0</v>
      </c>
      <c r="T25" s="35">
        <v>15</v>
      </c>
      <c r="U25" s="35">
        <v>15</v>
      </c>
      <c r="V25" s="53">
        <v>458.33</v>
      </c>
      <c r="W25" s="41">
        <v>458.33</v>
      </c>
      <c r="X25" s="41">
        <v>0</v>
      </c>
      <c r="Y25" s="41">
        <v>458.33</v>
      </c>
      <c r="Z25" s="41">
        <v>458.33</v>
      </c>
      <c r="AA25" s="41">
        <v>458.33</v>
      </c>
      <c r="AB25" s="17">
        <v>0</v>
      </c>
      <c r="AC25" s="29" t="s">
        <v>49</v>
      </c>
      <c r="AD25" s="29" t="s">
        <v>50</v>
      </c>
      <c r="AE25" s="29">
        <v>0</v>
      </c>
      <c r="AF25" s="29">
        <v>0</v>
      </c>
      <c r="AG25" s="29">
        <v>0</v>
      </c>
      <c r="AH25" s="29" t="s">
        <v>51</v>
      </c>
      <c r="AI25" s="29" t="s">
        <v>50</v>
      </c>
    </row>
    <row r="26" spans="1:35" s="3" customFormat="1" ht="60" x14ac:dyDescent="0.25">
      <c r="A26" s="53">
        <f t="shared" si="7"/>
        <v>19</v>
      </c>
      <c r="B26" s="59" t="s">
        <v>116</v>
      </c>
      <c r="C26" s="21" t="s">
        <v>117</v>
      </c>
      <c r="D26" s="18" t="s">
        <v>48</v>
      </c>
      <c r="E26" s="18" t="s">
        <v>118</v>
      </c>
      <c r="F26" s="51">
        <v>44271</v>
      </c>
      <c r="G26" s="19">
        <v>44271</v>
      </c>
      <c r="H26" s="19">
        <v>44272</v>
      </c>
      <c r="I26" s="19">
        <v>44272</v>
      </c>
      <c r="J26" s="19">
        <v>44322</v>
      </c>
      <c r="K26" s="19">
        <v>44322</v>
      </c>
      <c r="L26" s="19">
        <v>44322</v>
      </c>
      <c r="M26" s="19">
        <v>44322</v>
      </c>
      <c r="N26" s="19">
        <v>44322</v>
      </c>
      <c r="O26" s="20">
        <f t="shared" ref="O26:O27" si="49">K26-I26</f>
        <v>50</v>
      </c>
      <c r="P26" s="20">
        <f t="shared" ref="P26:P27" si="50">(K26-G26)-(I26-H26)</f>
        <v>51</v>
      </c>
      <c r="Q26" s="20">
        <f t="shared" ref="Q26:Q27" si="51">(N26-G26)-(I26-H26)-(N26-M26)</f>
        <v>51</v>
      </c>
      <c r="R26" s="18">
        <v>1</v>
      </c>
      <c r="S26" s="18">
        <v>0</v>
      </c>
      <c r="T26" s="35">
        <v>15</v>
      </c>
      <c r="U26" s="35">
        <v>15</v>
      </c>
      <c r="V26" s="53">
        <v>458.33</v>
      </c>
      <c r="W26" s="41">
        <v>458.33</v>
      </c>
      <c r="X26" s="41">
        <v>0</v>
      </c>
      <c r="Y26" s="41">
        <v>458.33</v>
      </c>
      <c r="Z26" s="41">
        <v>458.33</v>
      </c>
      <c r="AA26" s="41">
        <v>458.33</v>
      </c>
      <c r="AB26" s="17">
        <v>0</v>
      </c>
      <c r="AC26" s="29" t="s">
        <v>49</v>
      </c>
      <c r="AD26" s="29" t="s">
        <v>50</v>
      </c>
      <c r="AE26" s="29">
        <v>0</v>
      </c>
      <c r="AF26" s="29">
        <v>0</v>
      </c>
      <c r="AG26" s="29">
        <v>0</v>
      </c>
      <c r="AH26" s="29" t="s">
        <v>51</v>
      </c>
      <c r="AI26" s="29" t="s">
        <v>50</v>
      </c>
    </row>
    <row r="27" spans="1:35" s="3" customFormat="1" ht="45" x14ac:dyDescent="0.25">
      <c r="A27" s="53">
        <f t="shared" si="7"/>
        <v>20</v>
      </c>
      <c r="B27" s="59" t="s">
        <v>119</v>
      </c>
      <c r="C27" s="21" t="s">
        <v>120</v>
      </c>
      <c r="D27" s="18" t="s">
        <v>48</v>
      </c>
      <c r="E27" s="18" t="s">
        <v>121</v>
      </c>
      <c r="F27" s="51">
        <v>44278</v>
      </c>
      <c r="G27" s="19">
        <v>44278</v>
      </c>
      <c r="H27" s="19">
        <v>44279</v>
      </c>
      <c r="I27" s="19">
        <v>44279</v>
      </c>
      <c r="J27" s="19">
        <v>44322</v>
      </c>
      <c r="K27" s="19">
        <v>44322</v>
      </c>
      <c r="L27" s="19">
        <v>44322</v>
      </c>
      <c r="M27" s="19">
        <v>44322</v>
      </c>
      <c r="N27" s="19">
        <v>44322</v>
      </c>
      <c r="O27" s="20">
        <f t="shared" si="49"/>
        <v>43</v>
      </c>
      <c r="P27" s="20">
        <f t="shared" si="50"/>
        <v>44</v>
      </c>
      <c r="Q27" s="20">
        <f t="shared" si="51"/>
        <v>44</v>
      </c>
      <c r="R27" s="18">
        <v>1</v>
      </c>
      <c r="S27" s="18">
        <v>0</v>
      </c>
      <c r="T27" s="35">
        <v>15</v>
      </c>
      <c r="U27" s="35">
        <v>15</v>
      </c>
      <c r="V27" s="53">
        <v>458.33</v>
      </c>
      <c r="W27" s="41">
        <v>458.33</v>
      </c>
      <c r="X27" s="41">
        <v>0</v>
      </c>
      <c r="Y27" s="41">
        <v>458.33</v>
      </c>
      <c r="Z27" s="41">
        <v>458.33</v>
      </c>
      <c r="AA27" s="41">
        <v>458.33</v>
      </c>
      <c r="AB27" s="17">
        <v>0</v>
      </c>
      <c r="AC27" s="29" t="s">
        <v>49</v>
      </c>
      <c r="AD27" s="29" t="s">
        <v>50</v>
      </c>
      <c r="AE27" s="29">
        <v>0</v>
      </c>
      <c r="AF27" s="29">
        <v>0</v>
      </c>
      <c r="AG27" s="29">
        <v>0</v>
      </c>
      <c r="AH27" s="29" t="s">
        <v>51</v>
      </c>
      <c r="AI27" s="29" t="s">
        <v>50</v>
      </c>
    </row>
    <row r="28" spans="1:35" s="3" customFormat="1" ht="45" x14ac:dyDescent="0.25">
      <c r="A28" s="53">
        <f t="shared" si="7"/>
        <v>21</v>
      </c>
      <c r="B28" s="59" t="s">
        <v>122</v>
      </c>
      <c r="C28" s="21" t="s">
        <v>123</v>
      </c>
      <c r="D28" s="18" t="s">
        <v>48</v>
      </c>
      <c r="E28" s="18" t="s">
        <v>124</v>
      </c>
      <c r="F28" s="51">
        <v>44280</v>
      </c>
      <c r="G28" s="19">
        <v>44280</v>
      </c>
      <c r="H28" s="19">
        <v>44291</v>
      </c>
      <c r="I28" s="19">
        <v>44291</v>
      </c>
      <c r="J28" s="19">
        <v>44298</v>
      </c>
      <c r="K28" s="19">
        <v>44298</v>
      </c>
      <c r="L28" s="19">
        <v>44298</v>
      </c>
      <c r="M28" s="19">
        <v>44298</v>
      </c>
      <c r="N28" s="19">
        <v>44298</v>
      </c>
      <c r="O28" s="20">
        <f t="shared" ref="O28" si="52">K28-I28</f>
        <v>7</v>
      </c>
      <c r="P28" s="20">
        <f t="shared" ref="P28" si="53">(K28-G28)-(I28-H28)</f>
        <v>18</v>
      </c>
      <c r="Q28" s="20">
        <f t="shared" ref="Q28" si="54">(N28-G28)-(I28-H28)-(N28-M28)</f>
        <v>18</v>
      </c>
      <c r="R28" s="18">
        <v>1</v>
      </c>
      <c r="S28" s="18">
        <v>0</v>
      </c>
      <c r="T28" s="35">
        <v>10</v>
      </c>
      <c r="U28" s="35">
        <v>15</v>
      </c>
      <c r="V28" s="53">
        <v>458.33</v>
      </c>
      <c r="W28" s="41">
        <v>458.33</v>
      </c>
      <c r="X28" s="41">
        <v>0</v>
      </c>
      <c r="Y28" s="41">
        <v>458.33</v>
      </c>
      <c r="Z28" s="41">
        <v>458.33</v>
      </c>
      <c r="AA28" s="41">
        <v>458.33</v>
      </c>
      <c r="AB28" s="17">
        <v>0</v>
      </c>
      <c r="AC28" s="29" t="s">
        <v>49</v>
      </c>
      <c r="AD28" s="29" t="s">
        <v>50</v>
      </c>
      <c r="AE28" s="29">
        <v>0</v>
      </c>
      <c r="AF28" s="29">
        <v>0</v>
      </c>
      <c r="AG28" s="29">
        <v>0</v>
      </c>
      <c r="AH28" s="29" t="s">
        <v>51</v>
      </c>
      <c r="AI28" s="29" t="s">
        <v>50</v>
      </c>
    </row>
    <row r="29" spans="1:35" s="3" customFormat="1" ht="45" x14ac:dyDescent="0.25">
      <c r="A29" s="53">
        <f t="shared" si="7"/>
        <v>22</v>
      </c>
      <c r="B29" s="59" t="s">
        <v>125</v>
      </c>
      <c r="C29" s="21" t="s">
        <v>126</v>
      </c>
      <c r="D29" s="18" t="s">
        <v>48</v>
      </c>
      <c r="E29" s="18" t="s">
        <v>127</v>
      </c>
      <c r="F29" s="51">
        <v>44292</v>
      </c>
      <c r="G29" s="19">
        <v>44292</v>
      </c>
      <c r="H29" s="19">
        <v>44292</v>
      </c>
      <c r="I29" s="19">
        <v>44292</v>
      </c>
      <c r="J29" s="19">
        <v>44322</v>
      </c>
      <c r="K29" s="19">
        <v>44322</v>
      </c>
      <c r="L29" s="19">
        <v>44322</v>
      </c>
      <c r="M29" s="19">
        <v>44322</v>
      </c>
      <c r="N29" s="19">
        <v>44322</v>
      </c>
      <c r="O29" s="20">
        <f t="shared" ref="O29" si="55">K29-I29</f>
        <v>30</v>
      </c>
      <c r="P29" s="20">
        <f t="shared" ref="P29" si="56">(K29-G29)-(I29-H29)</f>
        <v>30</v>
      </c>
      <c r="Q29" s="20">
        <f t="shared" ref="Q29" si="57">(N29-G29)-(I29-H29)-(N29-M29)</f>
        <v>30</v>
      </c>
      <c r="R29" s="18">
        <v>1</v>
      </c>
      <c r="S29" s="18">
        <v>0</v>
      </c>
      <c r="T29" s="35">
        <v>10</v>
      </c>
      <c r="U29" s="35">
        <v>15</v>
      </c>
      <c r="V29" s="53">
        <v>458.33</v>
      </c>
      <c r="W29" s="41">
        <v>458.33</v>
      </c>
      <c r="X29" s="41">
        <v>0</v>
      </c>
      <c r="Y29" s="41">
        <v>458.33</v>
      </c>
      <c r="Z29" s="41">
        <v>458.33</v>
      </c>
      <c r="AA29" s="41">
        <v>458.33</v>
      </c>
      <c r="AB29" s="17">
        <v>0</v>
      </c>
      <c r="AC29" s="29" t="s">
        <v>49</v>
      </c>
      <c r="AD29" s="29" t="s">
        <v>50</v>
      </c>
      <c r="AE29" s="29">
        <v>0</v>
      </c>
      <c r="AF29" s="29">
        <v>0</v>
      </c>
      <c r="AG29" s="29">
        <v>0</v>
      </c>
      <c r="AH29" s="29" t="s">
        <v>51</v>
      </c>
      <c r="AI29" s="29" t="s">
        <v>50</v>
      </c>
    </row>
    <row r="30" spans="1:35" s="3" customFormat="1" ht="45" x14ac:dyDescent="0.25">
      <c r="A30" s="53">
        <f t="shared" si="7"/>
        <v>23</v>
      </c>
      <c r="B30" s="59" t="s">
        <v>134</v>
      </c>
      <c r="C30" s="21" t="s">
        <v>135</v>
      </c>
      <c r="D30" s="18" t="s">
        <v>48</v>
      </c>
      <c r="E30" s="18" t="s">
        <v>136</v>
      </c>
      <c r="F30" s="51">
        <v>44333</v>
      </c>
      <c r="G30" s="51">
        <v>44333</v>
      </c>
      <c r="H30" s="19">
        <v>44334</v>
      </c>
      <c r="I30" s="19">
        <v>44334</v>
      </c>
      <c r="J30" s="19">
        <v>44349</v>
      </c>
      <c r="K30" s="19">
        <v>44349</v>
      </c>
      <c r="L30" s="19">
        <v>44349</v>
      </c>
      <c r="M30" s="19">
        <v>44349</v>
      </c>
      <c r="N30" s="19">
        <v>44349</v>
      </c>
      <c r="O30" s="20">
        <f t="shared" ref="O30" si="58">K30-I30</f>
        <v>15</v>
      </c>
      <c r="P30" s="20">
        <f t="shared" ref="P30" si="59">(K30-G30)-(I30-H30)</f>
        <v>16</v>
      </c>
      <c r="Q30" s="20">
        <f t="shared" ref="Q30" si="60">(N30-G30)-(I30-H30)-(N30-M30)</f>
        <v>16</v>
      </c>
      <c r="R30" s="18">
        <v>1</v>
      </c>
      <c r="S30" s="18">
        <v>0</v>
      </c>
      <c r="T30" s="35">
        <v>5</v>
      </c>
      <c r="U30" s="35">
        <v>5</v>
      </c>
      <c r="V30" s="53">
        <v>458.33</v>
      </c>
      <c r="W30" s="52">
        <v>458.33</v>
      </c>
      <c r="X30" s="52">
        <v>0</v>
      </c>
      <c r="Y30" s="52">
        <v>458.33</v>
      </c>
      <c r="Z30" s="52">
        <v>458.33</v>
      </c>
      <c r="AA30" s="52">
        <v>458.33</v>
      </c>
      <c r="AB30" s="17">
        <v>0</v>
      </c>
      <c r="AC30" s="29" t="s">
        <v>49</v>
      </c>
      <c r="AD30" s="29" t="s">
        <v>50</v>
      </c>
      <c r="AE30" s="29">
        <v>0</v>
      </c>
      <c r="AF30" s="29">
        <v>0</v>
      </c>
      <c r="AG30" s="29">
        <v>0</v>
      </c>
      <c r="AH30" s="29" t="s">
        <v>51</v>
      </c>
      <c r="AI30" s="29" t="s">
        <v>50</v>
      </c>
    </row>
    <row r="31" spans="1:35" s="3" customFormat="1" ht="45" x14ac:dyDescent="0.25">
      <c r="A31" s="53">
        <f t="shared" si="7"/>
        <v>24</v>
      </c>
      <c r="B31" s="59" t="s">
        <v>128</v>
      </c>
      <c r="C31" s="21" t="s">
        <v>129</v>
      </c>
      <c r="D31" s="18" t="s">
        <v>48</v>
      </c>
      <c r="E31" s="18" t="s">
        <v>130</v>
      </c>
      <c r="F31" s="51">
        <v>44337</v>
      </c>
      <c r="G31" s="19">
        <v>44337</v>
      </c>
      <c r="H31" s="19">
        <v>44340</v>
      </c>
      <c r="I31" s="19">
        <v>44340</v>
      </c>
      <c r="J31" s="19">
        <v>44351</v>
      </c>
      <c r="K31" s="19">
        <v>44351</v>
      </c>
      <c r="L31" s="19">
        <v>44351</v>
      </c>
      <c r="M31" s="19">
        <v>44351</v>
      </c>
      <c r="N31" s="19">
        <v>44351</v>
      </c>
      <c r="O31" s="20">
        <f t="shared" ref="O31" si="61">K31-I31</f>
        <v>11</v>
      </c>
      <c r="P31" s="20">
        <f t="shared" ref="P31" si="62">(K31-G31)-(I31-H31)</f>
        <v>14</v>
      </c>
      <c r="Q31" s="20">
        <f t="shared" ref="Q31" si="63">(N31-G31)-(I31-H31)-(N31-M31)</f>
        <v>14</v>
      </c>
      <c r="R31" s="18">
        <v>1</v>
      </c>
      <c r="S31" s="18">
        <v>0</v>
      </c>
      <c r="T31" s="35">
        <v>15</v>
      </c>
      <c r="U31" s="35">
        <v>15</v>
      </c>
      <c r="V31" s="53">
        <v>458.33</v>
      </c>
      <c r="W31" s="41">
        <v>458.33</v>
      </c>
      <c r="X31" s="41">
        <v>0</v>
      </c>
      <c r="Y31" s="41">
        <v>458.33</v>
      </c>
      <c r="Z31" s="41">
        <v>458.33</v>
      </c>
      <c r="AA31" s="41">
        <v>458.33</v>
      </c>
      <c r="AB31" s="17">
        <v>0</v>
      </c>
      <c r="AC31" s="29" t="s">
        <v>49</v>
      </c>
      <c r="AD31" s="29" t="s">
        <v>50</v>
      </c>
      <c r="AE31" s="29">
        <v>0</v>
      </c>
      <c r="AF31" s="29">
        <v>0</v>
      </c>
      <c r="AG31" s="29">
        <v>0</v>
      </c>
      <c r="AH31" s="29" t="s">
        <v>51</v>
      </c>
      <c r="AI31" s="29" t="s">
        <v>50</v>
      </c>
    </row>
    <row r="32" spans="1:35" s="3" customFormat="1" ht="45" x14ac:dyDescent="0.25">
      <c r="A32" s="53">
        <f t="shared" si="7"/>
        <v>25</v>
      </c>
      <c r="B32" s="59" t="s">
        <v>137</v>
      </c>
      <c r="C32" s="21" t="s">
        <v>138</v>
      </c>
      <c r="D32" s="18" t="s">
        <v>48</v>
      </c>
      <c r="E32" s="18" t="s">
        <v>139</v>
      </c>
      <c r="F32" s="51">
        <v>44232</v>
      </c>
      <c r="G32" s="19">
        <v>44232</v>
      </c>
      <c r="H32" s="19">
        <v>44235</v>
      </c>
      <c r="I32" s="19">
        <v>44251</v>
      </c>
      <c r="J32" s="19">
        <v>44413</v>
      </c>
      <c r="K32" s="19">
        <v>44413</v>
      </c>
      <c r="L32" s="19">
        <v>44413</v>
      </c>
      <c r="M32" s="19">
        <v>44413</v>
      </c>
      <c r="N32" s="19">
        <v>44413</v>
      </c>
      <c r="O32" s="20">
        <f t="shared" ref="O32" si="64">K32-I32</f>
        <v>162</v>
      </c>
      <c r="P32" s="20">
        <f t="shared" ref="P32" si="65">(K32-G32)-(I32-H32)</f>
        <v>165</v>
      </c>
      <c r="Q32" s="20">
        <f t="shared" ref="Q32" si="66">(N32-G32)-(I32-H32)-(N32-M32)</f>
        <v>165</v>
      </c>
      <c r="R32" s="18">
        <v>1</v>
      </c>
      <c r="S32" s="18">
        <v>0</v>
      </c>
      <c r="T32" s="35">
        <v>10</v>
      </c>
      <c r="U32" s="35">
        <v>15</v>
      </c>
      <c r="V32" s="53">
        <v>458.33</v>
      </c>
      <c r="W32" s="53">
        <v>458.33</v>
      </c>
      <c r="X32" s="53">
        <v>0</v>
      </c>
      <c r="Y32" s="53">
        <v>458.33</v>
      </c>
      <c r="Z32" s="53">
        <v>458.33</v>
      </c>
      <c r="AA32" s="53">
        <v>458.33</v>
      </c>
      <c r="AB32" s="17">
        <v>0</v>
      </c>
      <c r="AC32" s="29" t="s">
        <v>49</v>
      </c>
      <c r="AD32" s="29" t="s">
        <v>50</v>
      </c>
      <c r="AE32" s="29">
        <v>0</v>
      </c>
      <c r="AF32" s="29">
        <v>0</v>
      </c>
      <c r="AG32" s="29">
        <v>0</v>
      </c>
      <c r="AH32" s="29" t="s">
        <v>51</v>
      </c>
      <c r="AI32" s="29" t="s">
        <v>50</v>
      </c>
    </row>
    <row r="33" spans="1:35" s="3" customFormat="1" ht="45" x14ac:dyDescent="0.25">
      <c r="A33" s="53">
        <f t="shared" si="7"/>
        <v>26</v>
      </c>
      <c r="B33" s="59" t="s">
        <v>140</v>
      </c>
      <c r="C33" s="21" t="s">
        <v>141</v>
      </c>
      <c r="D33" s="18" t="s">
        <v>48</v>
      </c>
      <c r="E33" s="18" t="s">
        <v>142</v>
      </c>
      <c r="F33" s="51">
        <v>44237</v>
      </c>
      <c r="G33" s="19">
        <v>44237</v>
      </c>
      <c r="H33" s="19">
        <v>44237</v>
      </c>
      <c r="I33" s="19">
        <v>44237</v>
      </c>
      <c r="J33" s="19">
        <v>44468</v>
      </c>
      <c r="K33" s="19">
        <v>44468</v>
      </c>
      <c r="L33" s="19">
        <v>44468</v>
      </c>
      <c r="M33" s="19">
        <v>44468</v>
      </c>
      <c r="N33" s="19">
        <v>44468</v>
      </c>
      <c r="O33" s="20">
        <f t="shared" ref="O33" si="67">K33-I33</f>
        <v>231</v>
      </c>
      <c r="P33" s="20">
        <f t="shared" ref="P33" si="68">(K33-G33)-(I33-H33)</f>
        <v>231</v>
      </c>
      <c r="Q33" s="20">
        <f t="shared" ref="Q33" si="69">(N33-G33)-(I33-H33)-(N33-M33)</f>
        <v>231</v>
      </c>
      <c r="R33" s="18">
        <v>1</v>
      </c>
      <c r="S33" s="18">
        <v>0</v>
      </c>
      <c r="T33" s="35">
        <v>5</v>
      </c>
      <c r="U33" s="35">
        <v>10</v>
      </c>
      <c r="V33" s="53">
        <v>458.33</v>
      </c>
      <c r="W33" s="53">
        <v>458.33</v>
      </c>
      <c r="X33" s="53">
        <v>0</v>
      </c>
      <c r="Y33" s="53">
        <v>458.33</v>
      </c>
      <c r="Z33" s="53">
        <v>458.33</v>
      </c>
      <c r="AA33" s="53">
        <v>458.33</v>
      </c>
      <c r="AB33" s="17">
        <v>0</v>
      </c>
      <c r="AC33" s="29" t="s">
        <v>49</v>
      </c>
      <c r="AD33" s="29" t="s">
        <v>50</v>
      </c>
      <c r="AE33" s="29">
        <v>0</v>
      </c>
      <c r="AF33" s="29">
        <v>0</v>
      </c>
      <c r="AG33" s="29">
        <v>0</v>
      </c>
      <c r="AH33" s="29" t="s">
        <v>51</v>
      </c>
      <c r="AI33" s="29" t="s">
        <v>50</v>
      </c>
    </row>
    <row r="34" spans="1:35" s="3" customFormat="1" ht="45" x14ac:dyDescent="0.25">
      <c r="A34" s="53">
        <f t="shared" si="7"/>
        <v>27</v>
      </c>
      <c r="B34" s="59" t="s">
        <v>143</v>
      </c>
      <c r="C34" s="21" t="s">
        <v>144</v>
      </c>
      <c r="D34" s="18" t="s">
        <v>48</v>
      </c>
      <c r="E34" s="18" t="s">
        <v>145</v>
      </c>
      <c r="F34" s="51">
        <v>44309</v>
      </c>
      <c r="G34" s="19">
        <v>44309</v>
      </c>
      <c r="H34" s="19">
        <v>44314</v>
      </c>
      <c r="I34" s="19">
        <v>44321</v>
      </c>
      <c r="J34" s="19">
        <v>44417</v>
      </c>
      <c r="K34" s="19">
        <v>44417</v>
      </c>
      <c r="L34" s="19">
        <v>44417</v>
      </c>
      <c r="M34" s="19">
        <v>44417</v>
      </c>
      <c r="N34" s="19">
        <v>44417</v>
      </c>
      <c r="O34" s="20">
        <f t="shared" ref="O34" si="70">K34-I34</f>
        <v>96</v>
      </c>
      <c r="P34" s="20">
        <f t="shared" ref="P34" si="71">(K34-G34)-(I34-H34)</f>
        <v>101</v>
      </c>
      <c r="Q34" s="20">
        <f t="shared" ref="Q34" si="72">(N34-G34)-(I34-H34)-(N34-M34)</f>
        <v>101</v>
      </c>
      <c r="R34" s="18">
        <v>1</v>
      </c>
      <c r="S34" s="18">
        <v>0</v>
      </c>
      <c r="T34" s="35">
        <v>15</v>
      </c>
      <c r="U34" s="35">
        <v>15</v>
      </c>
      <c r="V34" s="53">
        <v>458.33</v>
      </c>
      <c r="W34" s="53">
        <v>458.33</v>
      </c>
      <c r="X34" s="53">
        <v>0</v>
      </c>
      <c r="Y34" s="53">
        <v>458.33</v>
      </c>
      <c r="Z34" s="53">
        <v>458.33</v>
      </c>
      <c r="AA34" s="53">
        <v>458.33</v>
      </c>
      <c r="AB34" s="17">
        <v>0</v>
      </c>
      <c r="AC34" s="29" t="s">
        <v>49</v>
      </c>
      <c r="AD34" s="29" t="s">
        <v>50</v>
      </c>
      <c r="AE34" s="29">
        <v>0</v>
      </c>
      <c r="AF34" s="29">
        <v>0</v>
      </c>
      <c r="AG34" s="29">
        <v>0</v>
      </c>
      <c r="AH34" s="29" t="s">
        <v>51</v>
      </c>
      <c r="AI34" s="29" t="s">
        <v>50</v>
      </c>
    </row>
    <row r="35" spans="1:35" s="3" customFormat="1" ht="45" x14ac:dyDescent="0.25">
      <c r="A35" s="53">
        <f t="shared" si="7"/>
        <v>28</v>
      </c>
      <c r="B35" s="59" t="s">
        <v>78</v>
      </c>
      <c r="C35" s="21" t="s">
        <v>79</v>
      </c>
      <c r="D35" s="18" t="s">
        <v>48</v>
      </c>
      <c r="E35" s="18" t="s">
        <v>146</v>
      </c>
      <c r="F35" s="51">
        <v>44309</v>
      </c>
      <c r="G35" s="19">
        <v>44309</v>
      </c>
      <c r="H35" s="19">
        <v>44314</v>
      </c>
      <c r="I35" s="19">
        <v>44321</v>
      </c>
      <c r="J35" s="19">
        <v>44334</v>
      </c>
      <c r="K35" s="19">
        <v>44334</v>
      </c>
      <c r="L35" s="19">
        <v>44334</v>
      </c>
      <c r="M35" s="19">
        <v>44334</v>
      </c>
      <c r="N35" s="19">
        <v>44334</v>
      </c>
      <c r="O35" s="20">
        <f t="shared" ref="O35" si="73">K35-I35</f>
        <v>13</v>
      </c>
      <c r="P35" s="20">
        <f t="shared" ref="P35" si="74">(K35-G35)-(I35-H35)</f>
        <v>18</v>
      </c>
      <c r="Q35" s="20">
        <f t="shared" ref="Q35" si="75">(N35-G35)-(I35-H35)-(N35-M35)</f>
        <v>18</v>
      </c>
      <c r="R35" s="18">
        <v>1</v>
      </c>
      <c r="S35" s="18">
        <v>0</v>
      </c>
      <c r="T35" s="35">
        <v>10</v>
      </c>
      <c r="U35" s="35">
        <v>15</v>
      </c>
      <c r="V35" s="53">
        <v>458.33</v>
      </c>
      <c r="W35" s="53">
        <v>458.33</v>
      </c>
      <c r="X35" s="53">
        <v>0</v>
      </c>
      <c r="Y35" s="53">
        <v>458.33</v>
      </c>
      <c r="Z35" s="53">
        <v>458.33</v>
      </c>
      <c r="AA35" s="53">
        <v>458.33</v>
      </c>
      <c r="AB35" s="17">
        <v>0</v>
      </c>
      <c r="AC35" s="29" t="s">
        <v>49</v>
      </c>
      <c r="AD35" s="29" t="s">
        <v>50</v>
      </c>
      <c r="AE35" s="29">
        <v>0</v>
      </c>
      <c r="AF35" s="29">
        <v>0</v>
      </c>
      <c r="AG35" s="29">
        <v>0</v>
      </c>
      <c r="AH35" s="29" t="s">
        <v>51</v>
      </c>
      <c r="AI35" s="29" t="s">
        <v>50</v>
      </c>
    </row>
    <row r="36" spans="1:35" s="3" customFormat="1" ht="60" x14ac:dyDescent="0.25">
      <c r="A36" s="53">
        <f t="shared" si="7"/>
        <v>29</v>
      </c>
      <c r="B36" s="59" t="s">
        <v>147</v>
      </c>
      <c r="C36" s="21" t="s">
        <v>148</v>
      </c>
      <c r="D36" s="18" t="s">
        <v>48</v>
      </c>
      <c r="E36" s="18" t="s">
        <v>149</v>
      </c>
      <c r="F36" s="51">
        <v>44315</v>
      </c>
      <c r="G36" s="19">
        <v>44315</v>
      </c>
      <c r="H36" s="19">
        <v>44321</v>
      </c>
      <c r="I36" s="19">
        <v>44321</v>
      </c>
      <c r="J36" s="19">
        <v>44468</v>
      </c>
      <c r="K36" s="19">
        <v>44468</v>
      </c>
      <c r="L36" s="19">
        <v>44468</v>
      </c>
      <c r="M36" s="19">
        <v>44468</v>
      </c>
      <c r="N36" s="19">
        <v>44468</v>
      </c>
      <c r="O36" s="20">
        <f t="shared" ref="O36" si="76">K36-I36</f>
        <v>147</v>
      </c>
      <c r="P36" s="20">
        <f t="shared" ref="P36" si="77">(K36-G36)-(I36-H36)</f>
        <v>153</v>
      </c>
      <c r="Q36" s="20">
        <f t="shared" ref="Q36" si="78">(N36-G36)-(I36-H36)-(N36-M36)</f>
        <v>153</v>
      </c>
      <c r="R36" s="18">
        <v>1</v>
      </c>
      <c r="S36" s="18">
        <v>0</v>
      </c>
      <c r="T36" s="35">
        <v>15</v>
      </c>
      <c r="U36" s="35">
        <v>15</v>
      </c>
      <c r="V36" s="53">
        <v>458.33</v>
      </c>
      <c r="W36" s="53">
        <v>458.33</v>
      </c>
      <c r="X36" s="53">
        <v>0</v>
      </c>
      <c r="Y36" s="53">
        <v>458.33</v>
      </c>
      <c r="Z36" s="53">
        <v>458.33</v>
      </c>
      <c r="AA36" s="53">
        <v>458.33</v>
      </c>
      <c r="AB36" s="17">
        <v>0</v>
      </c>
      <c r="AC36" s="29" t="s">
        <v>49</v>
      </c>
      <c r="AD36" s="29" t="s">
        <v>50</v>
      </c>
      <c r="AE36" s="29">
        <v>0</v>
      </c>
      <c r="AF36" s="29">
        <v>0</v>
      </c>
      <c r="AG36" s="29">
        <v>0</v>
      </c>
      <c r="AH36" s="29" t="s">
        <v>51</v>
      </c>
      <c r="AI36" s="29" t="s">
        <v>50</v>
      </c>
    </row>
    <row r="37" spans="1:35" s="3" customFormat="1" ht="60" x14ac:dyDescent="0.25">
      <c r="A37" s="53">
        <f t="shared" si="7"/>
        <v>30</v>
      </c>
      <c r="B37" s="59" t="s">
        <v>150</v>
      </c>
      <c r="C37" s="21" t="s">
        <v>151</v>
      </c>
      <c r="D37" s="18" t="s">
        <v>48</v>
      </c>
      <c r="E37" s="19" t="s">
        <v>152</v>
      </c>
      <c r="F37" s="43">
        <v>44327</v>
      </c>
      <c r="G37" s="43">
        <v>44327</v>
      </c>
      <c r="H37" s="19">
        <v>44327</v>
      </c>
      <c r="I37" s="19">
        <v>44329</v>
      </c>
      <c r="J37" s="19">
        <v>44403</v>
      </c>
      <c r="K37" s="19">
        <v>44403</v>
      </c>
      <c r="L37" s="19">
        <v>44403</v>
      </c>
      <c r="M37" s="19">
        <v>44403</v>
      </c>
      <c r="N37" s="19">
        <v>44403</v>
      </c>
      <c r="O37" s="20">
        <f t="shared" ref="O37" si="79">K37-I37</f>
        <v>74</v>
      </c>
      <c r="P37" s="20">
        <f t="shared" ref="P37" si="80">(K37-G37)-(I37-H37)</f>
        <v>74</v>
      </c>
      <c r="Q37" s="20">
        <f t="shared" ref="Q37" si="81">(N37-G37)-(I37-H37)-(N37-M37)</f>
        <v>74</v>
      </c>
      <c r="R37" s="18">
        <v>1</v>
      </c>
      <c r="S37" s="18">
        <v>0</v>
      </c>
      <c r="T37" s="35">
        <v>10</v>
      </c>
      <c r="U37" s="35">
        <v>10</v>
      </c>
      <c r="V37" s="53">
        <v>458.33</v>
      </c>
      <c r="W37" s="53">
        <v>458.33</v>
      </c>
      <c r="X37" s="53">
        <v>0</v>
      </c>
      <c r="Y37" s="53">
        <v>458.33</v>
      </c>
      <c r="Z37" s="53">
        <v>458.33</v>
      </c>
      <c r="AA37" s="53">
        <v>458.33</v>
      </c>
      <c r="AB37" s="17">
        <v>0</v>
      </c>
      <c r="AC37" s="29" t="s">
        <v>49</v>
      </c>
      <c r="AD37" s="29" t="s">
        <v>50</v>
      </c>
      <c r="AE37" s="29">
        <v>0</v>
      </c>
      <c r="AF37" s="29">
        <v>0</v>
      </c>
      <c r="AG37" s="29">
        <v>0</v>
      </c>
      <c r="AH37" s="29" t="s">
        <v>51</v>
      </c>
      <c r="AI37" s="29" t="s">
        <v>50</v>
      </c>
    </row>
    <row r="38" spans="1:35" s="3" customFormat="1" ht="45" x14ac:dyDescent="0.25">
      <c r="A38" s="53">
        <f t="shared" si="7"/>
        <v>31</v>
      </c>
      <c r="B38" s="59" t="s">
        <v>153</v>
      </c>
      <c r="C38" s="21" t="s">
        <v>154</v>
      </c>
      <c r="D38" s="18" t="s">
        <v>48</v>
      </c>
      <c r="E38" s="18" t="s">
        <v>155</v>
      </c>
      <c r="F38" s="51">
        <v>44328</v>
      </c>
      <c r="G38" s="19">
        <v>44328</v>
      </c>
      <c r="H38" s="19">
        <v>44328</v>
      </c>
      <c r="I38" s="19">
        <v>44331</v>
      </c>
      <c r="J38" s="19">
        <v>44389</v>
      </c>
      <c r="K38" s="19">
        <v>44389</v>
      </c>
      <c r="L38" s="19">
        <v>44389</v>
      </c>
      <c r="M38" s="19">
        <v>44389</v>
      </c>
      <c r="N38" s="19">
        <v>44389</v>
      </c>
      <c r="O38" s="20">
        <f t="shared" ref="O38" si="82">K38-I38</f>
        <v>58</v>
      </c>
      <c r="P38" s="20">
        <f t="shared" ref="P38" si="83">(K38-G38)-(I38-H38)</f>
        <v>58</v>
      </c>
      <c r="Q38" s="20">
        <f t="shared" ref="Q38" si="84">(N38-G38)-(I38-H38)-(N38-M38)</f>
        <v>58</v>
      </c>
      <c r="R38" s="18">
        <v>1</v>
      </c>
      <c r="S38" s="18">
        <v>0</v>
      </c>
      <c r="T38" s="35">
        <v>10</v>
      </c>
      <c r="U38" s="35">
        <v>15</v>
      </c>
      <c r="V38" s="53">
        <v>458.33</v>
      </c>
      <c r="W38" s="53">
        <v>458.33</v>
      </c>
      <c r="X38" s="53">
        <v>0</v>
      </c>
      <c r="Y38" s="53">
        <v>458.33</v>
      </c>
      <c r="Z38" s="53">
        <v>458.33</v>
      </c>
      <c r="AA38" s="53">
        <v>458.33</v>
      </c>
      <c r="AB38" s="17">
        <v>0</v>
      </c>
      <c r="AC38" s="29" t="s">
        <v>49</v>
      </c>
      <c r="AD38" s="29" t="s">
        <v>50</v>
      </c>
      <c r="AE38" s="29">
        <v>0</v>
      </c>
      <c r="AF38" s="29">
        <v>0</v>
      </c>
      <c r="AG38" s="29">
        <v>0</v>
      </c>
      <c r="AH38" s="29" t="s">
        <v>51</v>
      </c>
      <c r="AI38" s="29" t="s">
        <v>50</v>
      </c>
    </row>
    <row r="39" spans="1:35" s="3" customFormat="1" ht="45" x14ac:dyDescent="0.25">
      <c r="A39" s="53">
        <f t="shared" si="7"/>
        <v>32</v>
      </c>
      <c r="B39" s="59" t="s">
        <v>156</v>
      </c>
      <c r="C39" s="21" t="s">
        <v>157</v>
      </c>
      <c r="D39" s="18" t="s">
        <v>48</v>
      </c>
      <c r="E39" s="18" t="s">
        <v>158</v>
      </c>
      <c r="F39" s="51">
        <v>44328</v>
      </c>
      <c r="G39" s="19">
        <v>44328</v>
      </c>
      <c r="H39" s="19">
        <v>44333</v>
      </c>
      <c r="I39" s="19">
        <v>44335</v>
      </c>
      <c r="J39" s="19">
        <v>44413</v>
      </c>
      <c r="K39" s="19">
        <v>44413</v>
      </c>
      <c r="L39" s="19">
        <v>44413</v>
      </c>
      <c r="M39" s="19">
        <v>44413</v>
      </c>
      <c r="N39" s="19">
        <v>44413</v>
      </c>
      <c r="O39" s="20">
        <f t="shared" ref="O39" si="85">K39-I39</f>
        <v>78</v>
      </c>
      <c r="P39" s="20">
        <f t="shared" ref="P39" si="86">(K39-G39)-(I39-H39)</f>
        <v>83</v>
      </c>
      <c r="Q39" s="20">
        <f t="shared" ref="Q39" si="87">(N39-G39)-(I39-H39)-(N39-M39)</f>
        <v>83</v>
      </c>
      <c r="R39" s="18">
        <v>1</v>
      </c>
      <c r="S39" s="18">
        <v>0</v>
      </c>
      <c r="T39" s="35">
        <v>15</v>
      </c>
      <c r="U39" s="35">
        <v>15</v>
      </c>
      <c r="V39" s="53">
        <v>458.33</v>
      </c>
      <c r="W39" s="53">
        <v>458.33</v>
      </c>
      <c r="X39" s="53">
        <v>0</v>
      </c>
      <c r="Y39" s="53">
        <v>458.33</v>
      </c>
      <c r="Z39" s="53">
        <v>458.33</v>
      </c>
      <c r="AA39" s="53">
        <v>458.33</v>
      </c>
      <c r="AB39" s="17">
        <v>0</v>
      </c>
      <c r="AC39" s="29" t="s">
        <v>49</v>
      </c>
      <c r="AD39" s="29" t="s">
        <v>50</v>
      </c>
      <c r="AE39" s="29">
        <v>0</v>
      </c>
      <c r="AF39" s="29">
        <v>0</v>
      </c>
      <c r="AG39" s="29">
        <v>0</v>
      </c>
      <c r="AH39" s="29" t="s">
        <v>51</v>
      </c>
      <c r="AI39" s="29" t="s">
        <v>50</v>
      </c>
    </row>
    <row r="40" spans="1:35" s="3" customFormat="1" ht="45" x14ac:dyDescent="0.25">
      <c r="A40" s="53">
        <f t="shared" si="7"/>
        <v>33</v>
      </c>
      <c r="B40" s="59" t="s">
        <v>159</v>
      </c>
      <c r="C40" s="21" t="s">
        <v>160</v>
      </c>
      <c r="D40" s="18" t="s">
        <v>48</v>
      </c>
      <c r="E40" s="18" t="s">
        <v>161</v>
      </c>
      <c r="F40" s="51">
        <v>44340</v>
      </c>
      <c r="G40" s="19">
        <v>44340</v>
      </c>
      <c r="H40" s="19">
        <v>44341</v>
      </c>
      <c r="I40" s="19">
        <v>44344</v>
      </c>
      <c r="J40" s="19">
        <v>44427</v>
      </c>
      <c r="K40" s="19">
        <v>44427</v>
      </c>
      <c r="L40" s="19">
        <v>44427</v>
      </c>
      <c r="M40" s="19">
        <v>44427</v>
      </c>
      <c r="N40" s="19">
        <v>44427</v>
      </c>
      <c r="O40" s="20">
        <f t="shared" ref="O40" si="88">K40-I40</f>
        <v>83</v>
      </c>
      <c r="P40" s="20">
        <f t="shared" ref="P40" si="89">(K40-G40)-(I40-H40)</f>
        <v>84</v>
      </c>
      <c r="Q40" s="20">
        <f t="shared" ref="Q40" si="90">(N40-G40)-(I40-H40)-(N40-M40)</f>
        <v>84</v>
      </c>
      <c r="R40" s="18">
        <v>1</v>
      </c>
      <c r="S40" s="18">
        <v>0</v>
      </c>
      <c r="T40" s="35">
        <v>10</v>
      </c>
      <c r="U40" s="35">
        <v>15</v>
      </c>
      <c r="V40" s="53">
        <v>458.33</v>
      </c>
      <c r="W40" s="53">
        <v>458.33</v>
      </c>
      <c r="X40" s="53">
        <v>0</v>
      </c>
      <c r="Y40" s="53">
        <v>458.33</v>
      </c>
      <c r="Z40" s="53">
        <v>458.33</v>
      </c>
      <c r="AA40" s="53">
        <v>458.33</v>
      </c>
      <c r="AB40" s="17">
        <v>0</v>
      </c>
      <c r="AC40" s="29" t="s">
        <v>49</v>
      </c>
      <c r="AD40" s="29" t="s">
        <v>50</v>
      </c>
      <c r="AE40" s="29">
        <v>0</v>
      </c>
      <c r="AF40" s="29">
        <v>0</v>
      </c>
      <c r="AG40" s="29">
        <v>0</v>
      </c>
      <c r="AH40" s="29" t="s">
        <v>51</v>
      </c>
      <c r="AI40" s="29" t="s">
        <v>50</v>
      </c>
    </row>
    <row r="41" spans="1:35" s="3" customFormat="1" ht="45" x14ac:dyDescent="0.25">
      <c r="A41" s="53">
        <f t="shared" si="7"/>
        <v>34</v>
      </c>
      <c r="B41" s="59" t="s">
        <v>162</v>
      </c>
      <c r="C41" s="21" t="s">
        <v>163</v>
      </c>
      <c r="D41" s="18" t="s">
        <v>48</v>
      </c>
      <c r="E41" s="18" t="s">
        <v>164</v>
      </c>
      <c r="F41" s="51">
        <v>44347</v>
      </c>
      <c r="G41" s="19">
        <v>44347</v>
      </c>
      <c r="H41" s="19">
        <v>44348</v>
      </c>
      <c r="I41" s="19">
        <v>44348</v>
      </c>
      <c r="J41" s="19">
        <v>44467</v>
      </c>
      <c r="K41" s="19">
        <v>44467</v>
      </c>
      <c r="L41" s="19">
        <v>44467</v>
      </c>
      <c r="M41" s="19">
        <v>44467</v>
      </c>
      <c r="N41" s="19">
        <v>44467</v>
      </c>
      <c r="O41" s="20">
        <f t="shared" ref="O41" si="91">K41-I41</f>
        <v>119</v>
      </c>
      <c r="P41" s="20">
        <f t="shared" ref="P41" si="92">(K41-G41)-(I41-H41)</f>
        <v>120</v>
      </c>
      <c r="Q41" s="20">
        <f t="shared" ref="Q41" si="93">(N41-G41)-(I41-H41)-(N41-M41)</f>
        <v>120</v>
      </c>
      <c r="R41" s="18">
        <v>1</v>
      </c>
      <c r="S41" s="18">
        <v>0</v>
      </c>
      <c r="T41" s="35">
        <v>10</v>
      </c>
      <c r="U41" s="35">
        <v>10</v>
      </c>
      <c r="V41" s="53">
        <v>458.33</v>
      </c>
      <c r="W41" s="53">
        <v>458.33</v>
      </c>
      <c r="X41" s="53">
        <v>0</v>
      </c>
      <c r="Y41" s="53">
        <v>458.33</v>
      </c>
      <c r="Z41" s="53">
        <v>458.33</v>
      </c>
      <c r="AA41" s="53">
        <v>458.33</v>
      </c>
      <c r="AB41" s="17">
        <v>0</v>
      </c>
      <c r="AC41" s="29" t="s">
        <v>49</v>
      </c>
      <c r="AD41" s="29" t="s">
        <v>50</v>
      </c>
      <c r="AE41" s="29">
        <v>0</v>
      </c>
      <c r="AF41" s="29">
        <v>0</v>
      </c>
      <c r="AG41" s="29">
        <v>0</v>
      </c>
      <c r="AH41" s="29" t="s">
        <v>51</v>
      </c>
      <c r="AI41" s="29" t="s">
        <v>50</v>
      </c>
    </row>
    <row r="42" spans="1:35" s="3" customFormat="1" ht="30" x14ac:dyDescent="0.25">
      <c r="A42" s="53">
        <f t="shared" si="7"/>
        <v>35</v>
      </c>
      <c r="B42" s="59" t="s">
        <v>165</v>
      </c>
      <c r="C42" s="21" t="s">
        <v>166</v>
      </c>
      <c r="D42" s="18" t="s">
        <v>48</v>
      </c>
      <c r="E42" s="18" t="s">
        <v>167</v>
      </c>
      <c r="F42" s="51">
        <v>44355</v>
      </c>
      <c r="G42" s="19">
        <v>44355</v>
      </c>
      <c r="H42" s="19">
        <v>44358</v>
      </c>
      <c r="I42" s="19">
        <v>44358</v>
      </c>
      <c r="J42" s="19">
        <v>44390</v>
      </c>
      <c r="K42" s="19">
        <v>44390</v>
      </c>
      <c r="L42" s="19">
        <v>44390</v>
      </c>
      <c r="M42" s="19">
        <v>44390</v>
      </c>
      <c r="N42" s="19">
        <v>44390</v>
      </c>
      <c r="O42" s="20">
        <f t="shared" ref="O42" si="94">K42-I42</f>
        <v>32</v>
      </c>
      <c r="P42" s="20">
        <f t="shared" ref="P42" si="95">(K42-G42)-(I42-H42)</f>
        <v>35</v>
      </c>
      <c r="Q42" s="20">
        <f t="shared" ref="Q42" si="96">(N42-G42)-(I42-H42)-(N42-M42)</f>
        <v>35</v>
      </c>
      <c r="R42" s="18">
        <v>1</v>
      </c>
      <c r="S42" s="18">
        <v>0</v>
      </c>
      <c r="T42" s="35">
        <v>15</v>
      </c>
      <c r="U42" s="35">
        <v>15</v>
      </c>
      <c r="V42" s="53">
        <v>458.33</v>
      </c>
      <c r="W42" s="53">
        <v>458.33</v>
      </c>
      <c r="X42" s="53">
        <v>0</v>
      </c>
      <c r="Y42" s="53">
        <v>458.33</v>
      </c>
      <c r="Z42" s="53">
        <v>458.33</v>
      </c>
      <c r="AA42" s="53">
        <v>458.33</v>
      </c>
      <c r="AB42" s="17">
        <v>0</v>
      </c>
      <c r="AC42" s="29" t="s">
        <v>49</v>
      </c>
      <c r="AD42" s="29" t="s">
        <v>50</v>
      </c>
      <c r="AE42" s="29">
        <v>0</v>
      </c>
      <c r="AF42" s="29">
        <v>0</v>
      </c>
      <c r="AG42" s="29">
        <v>0</v>
      </c>
      <c r="AH42" s="29" t="s">
        <v>51</v>
      </c>
      <c r="AI42" s="29" t="s">
        <v>50</v>
      </c>
    </row>
    <row r="43" spans="1:35" s="3" customFormat="1" ht="45" x14ac:dyDescent="0.25">
      <c r="A43" s="53">
        <f t="shared" si="7"/>
        <v>36</v>
      </c>
      <c r="B43" s="59" t="s">
        <v>168</v>
      </c>
      <c r="C43" s="21" t="s">
        <v>169</v>
      </c>
      <c r="D43" s="18" t="s">
        <v>48</v>
      </c>
      <c r="E43" s="18" t="s">
        <v>170</v>
      </c>
      <c r="F43" s="51">
        <v>44356</v>
      </c>
      <c r="G43" s="19">
        <v>44356</v>
      </c>
      <c r="H43" s="19">
        <v>44362</v>
      </c>
      <c r="I43" s="19">
        <v>44370</v>
      </c>
      <c r="J43" s="19">
        <v>44426</v>
      </c>
      <c r="K43" s="19">
        <v>44426</v>
      </c>
      <c r="L43" s="19">
        <v>44426</v>
      </c>
      <c r="M43" s="19">
        <v>44426</v>
      </c>
      <c r="N43" s="19">
        <v>44426</v>
      </c>
      <c r="O43" s="20">
        <f t="shared" ref="O43" si="97">K43-I43</f>
        <v>56</v>
      </c>
      <c r="P43" s="20">
        <f t="shared" ref="P43" si="98">(K43-G43)-(I43-H43)</f>
        <v>62</v>
      </c>
      <c r="Q43" s="20">
        <f t="shared" ref="Q43" si="99">(N43-G43)-(I43-H43)-(N43-M43)</f>
        <v>62</v>
      </c>
      <c r="R43" s="18">
        <v>1</v>
      </c>
      <c r="S43" s="18">
        <v>0</v>
      </c>
      <c r="T43" s="35">
        <v>5</v>
      </c>
      <c r="U43" s="35">
        <v>5</v>
      </c>
      <c r="V43" s="53">
        <v>458.33</v>
      </c>
      <c r="W43" s="53">
        <v>458.33</v>
      </c>
      <c r="X43" s="53">
        <v>0</v>
      </c>
      <c r="Y43" s="53">
        <v>458.33</v>
      </c>
      <c r="Z43" s="53">
        <v>458.33</v>
      </c>
      <c r="AA43" s="53">
        <v>458.33</v>
      </c>
      <c r="AB43" s="17">
        <v>0</v>
      </c>
      <c r="AC43" s="29" t="s">
        <v>49</v>
      </c>
      <c r="AD43" s="29" t="s">
        <v>50</v>
      </c>
      <c r="AE43" s="29">
        <v>0</v>
      </c>
      <c r="AF43" s="29">
        <v>0</v>
      </c>
      <c r="AG43" s="29">
        <v>0</v>
      </c>
      <c r="AH43" s="29" t="s">
        <v>51</v>
      </c>
      <c r="AI43" s="29" t="s">
        <v>50</v>
      </c>
    </row>
    <row r="44" spans="1:35" s="3" customFormat="1" ht="45" x14ac:dyDescent="0.25">
      <c r="A44" s="53">
        <f t="shared" si="7"/>
        <v>37</v>
      </c>
      <c r="B44" s="59" t="s">
        <v>171</v>
      </c>
      <c r="C44" s="21" t="s">
        <v>172</v>
      </c>
      <c r="D44" s="18" t="s">
        <v>48</v>
      </c>
      <c r="E44" s="18" t="s">
        <v>173</v>
      </c>
      <c r="F44" s="51">
        <v>44368</v>
      </c>
      <c r="G44" s="51">
        <v>44368</v>
      </c>
      <c r="H44" s="19">
        <v>44382</v>
      </c>
      <c r="I44" s="19">
        <v>44385</v>
      </c>
      <c r="J44" s="19">
        <v>44411</v>
      </c>
      <c r="K44" s="19">
        <v>44411</v>
      </c>
      <c r="L44" s="19">
        <v>44411</v>
      </c>
      <c r="M44" s="19">
        <v>44411</v>
      </c>
      <c r="N44" s="19">
        <v>44411</v>
      </c>
      <c r="O44" s="20">
        <f t="shared" ref="O44" si="100">K44-I44</f>
        <v>26</v>
      </c>
      <c r="P44" s="20">
        <f t="shared" ref="P44" si="101">(K44-G44)-(I44-H44)</f>
        <v>40</v>
      </c>
      <c r="Q44" s="20">
        <f t="shared" ref="Q44" si="102">(N44-G44)-(I44-H44)-(N44-M44)</f>
        <v>40</v>
      </c>
      <c r="R44" s="18">
        <v>1</v>
      </c>
      <c r="S44" s="18">
        <v>0</v>
      </c>
      <c r="T44" s="35">
        <v>5</v>
      </c>
      <c r="U44" s="35">
        <v>5</v>
      </c>
      <c r="V44" s="53">
        <v>458.33</v>
      </c>
      <c r="W44" s="53">
        <v>458.33</v>
      </c>
      <c r="X44" s="53">
        <v>0</v>
      </c>
      <c r="Y44" s="53">
        <v>458.33</v>
      </c>
      <c r="Z44" s="53">
        <v>458.33</v>
      </c>
      <c r="AA44" s="53">
        <v>458.33</v>
      </c>
      <c r="AB44" s="17">
        <v>0</v>
      </c>
      <c r="AC44" s="29" t="s">
        <v>49</v>
      </c>
      <c r="AD44" s="29" t="s">
        <v>50</v>
      </c>
      <c r="AE44" s="29">
        <v>0</v>
      </c>
      <c r="AF44" s="29">
        <v>0</v>
      </c>
      <c r="AG44" s="29">
        <v>0</v>
      </c>
      <c r="AH44" s="29" t="s">
        <v>51</v>
      </c>
      <c r="AI44" s="29" t="s">
        <v>50</v>
      </c>
    </row>
    <row r="45" spans="1:35" s="3" customFormat="1" ht="45" x14ac:dyDescent="0.25">
      <c r="A45" s="53">
        <f t="shared" si="7"/>
        <v>38</v>
      </c>
      <c r="B45" s="59" t="s">
        <v>174</v>
      </c>
      <c r="C45" s="21" t="s">
        <v>175</v>
      </c>
      <c r="D45" s="18" t="s">
        <v>48</v>
      </c>
      <c r="E45" s="18" t="s">
        <v>176</v>
      </c>
      <c r="F45" s="51">
        <v>44370</v>
      </c>
      <c r="G45" s="19">
        <v>44370</v>
      </c>
      <c r="H45" s="19">
        <v>44382</v>
      </c>
      <c r="I45" s="19">
        <v>44382</v>
      </c>
      <c r="J45" s="19">
        <v>44390</v>
      </c>
      <c r="K45" s="19">
        <v>44390</v>
      </c>
      <c r="L45" s="19">
        <v>44390</v>
      </c>
      <c r="M45" s="19">
        <v>44390</v>
      </c>
      <c r="N45" s="19">
        <v>44390</v>
      </c>
      <c r="O45" s="20">
        <f t="shared" ref="O45" si="103">K45-I45</f>
        <v>8</v>
      </c>
      <c r="P45" s="20">
        <f t="shared" ref="P45" si="104">(K45-G45)-(I45-H45)</f>
        <v>20</v>
      </c>
      <c r="Q45" s="20">
        <f t="shared" ref="Q45" si="105">(N45-G45)-(I45-H45)-(N45-M45)</f>
        <v>20</v>
      </c>
      <c r="R45" s="18">
        <v>1</v>
      </c>
      <c r="S45" s="18">
        <v>0</v>
      </c>
      <c r="T45" s="35">
        <v>10</v>
      </c>
      <c r="U45" s="35">
        <v>15</v>
      </c>
      <c r="V45" s="53">
        <v>458.33</v>
      </c>
      <c r="W45" s="53">
        <v>458.33</v>
      </c>
      <c r="X45" s="53">
        <v>0</v>
      </c>
      <c r="Y45" s="53">
        <v>458.33</v>
      </c>
      <c r="Z45" s="53">
        <v>458.33</v>
      </c>
      <c r="AA45" s="53">
        <v>458.33</v>
      </c>
      <c r="AB45" s="17">
        <v>0</v>
      </c>
      <c r="AC45" s="29" t="s">
        <v>49</v>
      </c>
      <c r="AD45" s="29" t="s">
        <v>50</v>
      </c>
      <c r="AE45" s="29">
        <v>0</v>
      </c>
      <c r="AF45" s="29">
        <v>0</v>
      </c>
      <c r="AG45" s="29">
        <v>0</v>
      </c>
      <c r="AH45" s="29" t="s">
        <v>51</v>
      </c>
      <c r="AI45" s="29" t="s">
        <v>50</v>
      </c>
    </row>
    <row r="46" spans="1:35" s="3" customFormat="1" ht="45" x14ac:dyDescent="0.25">
      <c r="A46" s="53">
        <f t="shared" si="7"/>
        <v>39</v>
      </c>
      <c r="B46" s="59" t="s">
        <v>177</v>
      </c>
      <c r="C46" s="21" t="s">
        <v>178</v>
      </c>
      <c r="D46" s="18" t="s">
        <v>48</v>
      </c>
      <c r="E46" s="18" t="s">
        <v>179</v>
      </c>
      <c r="F46" s="51">
        <v>44371</v>
      </c>
      <c r="G46" s="19">
        <v>44371</v>
      </c>
      <c r="H46" s="19">
        <v>44383</v>
      </c>
      <c r="I46" s="19">
        <v>44383</v>
      </c>
      <c r="J46" s="19">
        <v>44439</v>
      </c>
      <c r="K46" s="19">
        <v>44439</v>
      </c>
      <c r="L46" s="19">
        <v>44439</v>
      </c>
      <c r="M46" s="19">
        <v>44439</v>
      </c>
      <c r="N46" s="19">
        <v>44439</v>
      </c>
      <c r="O46" s="20">
        <f t="shared" ref="O46" si="106">K46-I46</f>
        <v>56</v>
      </c>
      <c r="P46" s="20">
        <f t="shared" ref="P46" si="107">(K46-G46)-(I46-H46)</f>
        <v>68</v>
      </c>
      <c r="Q46" s="20">
        <f t="shared" ref="Q46" si="108">(N46-G46)-(I46-H46)-(N46-M46)</f>
        <v>68</v>
      </c>
      <c r="R46" s="18">
        <v>1</v>
      </c>
      <c r="S46" s="18">
        <v>0</v>
      </c>
      <c r="T46" s="35">
        <v>10</v>
      </c>
      <c r="U46" s="35">
        <v>10</v>
      </c>
      <c r="V46" s="53">
        <v>458.33</v>
      </c>
      <c r="W46" s="53">
        <v>458.33</v>
      </c>
      <c r="X46" s="53">
        <v>0</v>
      </c>
      <c r="Y46" s="53">
        <v>458.33</v>
      </c>
      <c r="Z46" s="53">
        <v>458.33</v>
      </c>
      <c r="AA46" s="53">
        <v>458.33</v>
      </c>
      <c r="AB46" s="17">
        <v>0</v>
      </c>
      <c r="AC46" s="29" t="s">
        <v>49</v>
      </c>
      <c r="AD46" s="29" t="s">
        <v>50</v>
      </c>
      <c r="AE46" s="29">
        <v>0</v>
      </c>
      <c r="AF46" s="29">
        <v>0</v>
      </c>
      <c r="AG46" s="29">
        <v>0</v>
      </c>
      <c r="AH46" s="29" t="s">
        <v>51</v>
      </c>
      <c r="AI46" s="29" t="s">
        <v>50</v>
      </c>
    </row>
    <row r="47" spans="1:35" s="3" customFormat="1" ht="45" x14ac:dyDescent="0.25">
      <c r="A47" s="53">
        <f t="shared" si="7"/>
        <v>40</v>
      </c>
      <c r="B47" s="59" t="s">
        <v>180</v>
      </c>
      <c r="C47" s="21" t="s">
        <v>181</v>
      </c>
      <c r="D47" s="18" t="s">
        <v>48</v>
      </c>
      <c r="E47" s="18" t="s">
        <v>182</v>
      </c>
      <c r="F47" s="51">
        <v>44389</v>
      </c>
      <c r="G47" s="19">
        <v>44389</v>
      </c>
      <c r="H47" s="19">
        <v>44399</v>
      </c>
      <c r="I47" s="19">
        <v>44399</v>
      </c>
      <c r="J47" s="19">
        <v>44417</v>
      </c>
      <c r="K47" s="19">
        <v>44417</v>
      </c>
      <c r="L47" s="19">
        <v>44417</v>
      </c>
      <c r="M47" s="19">
        <v>44417</v>
      </c>
      <c r="N47" s="19">
        <v>44417</v>
      </c>
      <c r="O47" s="20">
        <f t="shared" ref="O47" si="109">K47-I47</f>
        <v>18</v>
      </c>
      <c r="P47" s="20">
        <f t="shared" ref="P47" si="110">(K47-G47)-(I47-H47)</f>
        <v>28</v>
      </c>
      <c r="Q47" s="20">
        <f t="shared" ref="Q47" si="111">(N47-G47)-(I47-H47)-(N47-M47)</f>
        <v>28</v>
      </c>
      <c r="R47" s="18">
        <v>1</v>
      </c>
      <c r="S47" s="18">
        <v>0</v>
      </c>
      <c r="T47" s="35">
        <v>10</v>
      </c>
      <c r="U47" s="35">
        <v>15</v>
      </c>
      <c r="V47" s="53">
        <v>458.33</v>
      </c>
      <c r="W47" s="53">
        <v>458.33</v>
      </c>
      <c r="X47" s="53">
        <v>0</v>
      </c>
      <c r="Y47" s="53">
        <v>458.33</v>
      </c>
      <c r="Z47" s="53">
        <v>458.33</v>
      </c>
      <c r="AA47" s="53">
        <v>458.33</v>
      </c>
      <c r="AB47" s="17">
        <v>0</v>
      </c>
      <c r="AC47" s="29" t="s">
        <v>49</v>
      </c>
      <c r="AD47" s="29" t="s">
        <v>50</v>
      </c>
      <c r="AE47" s="29">
        <v>0</v>
      </c>
      <c r="AF47" s="29">
        <v>0</v>
      </c>
      <c r="AG47" s="29">
        <v>0</v>
      </c>
      <c r="AH47" s="29" t="s">
        <v>51</v>
      </c>
      <c r="AI47" s="29" t="s">
        <v>50</v>
      </c>
    </row>
    <row r="48" spans="1:35" s="3" customFormat="1" ht="45" x14ac:dyDescent="0.25">
      <c r="A48" s="53">
        <f t="shared" si="7"/>
        <v>41</v>
      </c>
      <c r="B48" s="59" t="s">
        <v>183</v>
      </c>
      <c r="C48" s="21" t="s">
        <v>184</v>
      </c>
      <c r="D48" s="18" t="s">
        <v>48</v>
      </c>
      <c r="E48" s="18" t="s">
        <v>185</v>
      </c>
      <c r="F48" s="51">
        <v>44389</v>
      </c>
      <c r="G48" s="19">
        <v>44389</v>
      </c>
      <c r="H48" s="19">
        <v>44399</v>
      </c>
      <c r="I48" s="19">
        <v>44399</v>
      </c>
      <c r="J48" s="19">
        <v>44468</v>
      </c>
      <c r="K48" s="19">
        <v>44468</v>
      </c>
      <c r="L48" s="19">
        <v>44468</v>
      </c>
      <c r="M48" s="19">
        <v>44468</v>
      </c>
      <c r="N48" s="19">
        <v>44468</v>
      </c>
      <c r="O48" s="20">
        <f t="shared" ref="O48" si="112">K48-I48</f>
        <v>69</v>
      </c>
      <c r="P48" s="20">
        <f t="shared" ref="P48" si="113">(K48-G48)-(I48-H48)</f>
        <v>79</v>
      </c>
      <c r="Q48" s="20">
        <f t="shared" ref="Q48" si="114">(N48-G48)-(I48-H48)-(N48-M48)</f>
        <v>79</v>
      </c>
      <c r="R48" s="18">
        <v>1</v>
      </c>
      <c r="S48" s="18">
        <v>0</v>
      </c>
      <c r="T48" s="35">
        <v>10</v>
      </c>
      <c r="U48" s="35">
        <v>15</v>
      </c>
      <c r="V48" s="53">
        <v>458.33</v>
      </c>
      <c r="W48" s="53">
        <v>458.33</v>
      </c>
      <c r="X48" s="53">
        <v>0</v>
      </c>
      <c r="Y48" s="53">
        <v>458.33</v>
      </c>
      <c r="Z48" s="53">
        <v>458.33</v>
      </c>
      <c r="AA48" s="53">
        <v>458.33</v>
      </c>
      <c r="AB48" s="17">
        <v>0</v>
      </c>
      <c r="AC48" s="29" t="s">
        <v>49</v>
      </c>
      <c r="AD48" s="29" t="s">
        <v>50</v>
      </c>
      <c r="AE48" s="29">
        <v>0</v>
      </c>
      <c r="AF48" s="29">
        <v>0</v>
      </c>
      <c r="AG48" s="29">
        <v>0</v>
      </c>
      <c r="AH48" s="29" t="s">
        <v>51</v>
      </c>
      <c r="AI48" s="29" t="s">
        <v>50</v>
      </c>
    </row>
    <row r="49" spans="1:35" s="3" customFormat="1" ht="45" x14ac:dyDescent="0.25">
      <c r="A49" s="53">
        <f t="shared" si="7"/>
        <v>42</v>
      </c>
      <c r="B49" s="59" t="s">
        <v>186</v>
      </c>
      <c r="C49" s="21" t="s">
        <v>187</v>
      </c>
      <c r="D49" s="18" t="s">
        <v>48</v>
      </c>
      <c r="E49" s="18" t="s">
        <v>188</v>
      </c>
      <c r="F49" s="51">
        <v>44410</v>
      </c>
      <c r="G49" s="19">
        <v>44410</v>
      </c>
      <c r="H49" s="19">
        <v>44411</v>
      </c>
      <c r="I49" s="19">
        <v>44414</v>
      </c>
      <c r="J49" s="19">
        <v>44449</v>
      </c>
      <c r="K49" s="19">
        <v>44449</v>
      </c>
      <c r="L49" s="19">
        <v>44449</v>
      </c>
      <c r="M49" s="19">
        <v>44449</v>
      </c>
      <c r="N49" s="19">
        <v>44449</v>
      </c>
      <c r="O49" s="20">
        <f t="shared" ref="O49" si="115">K49-I49</f>
        <v>35</v>
      </c>
      <c r="P49" s="20">
        <f t="shared" ref="P49" si="116">(K49-G49)-(I49-H49)</f>
        <v>36</v>
      </c>
      <c r="Q49" s="20">
        <f t="shared" ref="Q49" si="117">(N49-G49)-(I49-H49)-(N49-M49)</f>
        <v>36</v>
      </c>
      <c r="R49" s="18">
        <v>1</v>
      </c>
      <c r="S49" s="18">
        <v>0</v>
      </c>
      <c r="T49" s="35">
        <v>10</v>
      </c>
      <c r="U49" s="35">
        <v>15</v>
      </c>
      <c r="V49" s="53">
        <v>458.33</v>
      </c>
      <c r="W49" s="53">
        <v>458.33</v>
      </c>
      <c r="X49" s="53">
        <v>0</v>
      </c>
      <c r="Y49" s="53">
        <v>458.33</v>
      </c>
      <c r="Z49" s="53">
        <v>458.33</v>
      </c>
      <c r="AA49" s="53">
        <v>458.33</v>
      </c>
      <c r="AB49" s="17">
        <v>0</v>
      </c>
      <c r="AC49" s="29" t="s">
        <v>49</v>
      </c>
      <c r="AD49" s="29" t="s">
        <v>50</v>
      </c>
      <c r="AE49" s="29">
        <v>0</v>
      </c>
      <c r="AF49" s="29">
        <v>0</v>
      </c>
      <c r="AG49" s="29">
        <v>0</v>
      </c>
      <c r="AH49" s="29" t="s">
        <v>51</v>
      </c>
      <c r="AI49" s="29" t="s">
        <v>50</v>
      </c>
    </row>
    <row r="50" spans="1:35" s="3" customFormat="1" ht="45" x14ac:dyDescent="0.25">
      <c r="A50" s="53">
        <f t="shared" si="7"/>
        <v>43</v>
      </c>
      <c r="B50" s="59" t="s">
        <v>189</v>
      </c>
      <c r="C50" s="21" t="s">
        <v>190</v>
      </c>
      <c r="D50" s="18" t="s">
        <v>48</v>
      </c>
      <c r="E50" s="18" t="s">
        <v>191</v>
      </c>
      <c r="F50" s="51">
        <v>44413</v>
      </c>
      <c r="G50" s="19">
        <v>44413</v>
      </c>
      <c r="H50" s="19">
        <v>44413</v>
      </c>
      <c r="I50" s="19">
        <v>44419</v>
      </c>
      <c r="J50" s="19">
        <v>44420</v>
      </c>
      <c r="K50" s="19">
        <v>44420</v>
      </c>
      <c r="L50" s="19">
        <v>44420</v>
      </c>
      <c r="M50" s="19">
        <v>44420</v>
      </c>
      <c r="N50" s="19">
        <v>44420</v>
      </c>
      <c r="O50" s="20">
        <f t="shared" ref="O50" si="118">K50-I50</f>
        <v>1</v>
      </c>
      <c r="P50" s="20">
        <f t="shared" ref="P50" si="119">(K50-G50)-(I50-H50)</f>
        <v>1</v>
      </c>
      <c r="Q50" s="20">
        <f t="shared" ref="Q50" si="120">(N50-G50)-(I50-H50)-(N50-M50)</f>
        <v>1</v>
      </c>
      <c r="R50" s="18">
        <v>1</v>
      </c>
      <c r="S50" s="18">
        <v>0</v>
      </c>
      <c r="T50" s="35">
        <v>10</v>
      </c>
      <c r="U50" s="35">
        <v>15</v>
      </c>
      <c r="V50" s="53">
        <v>458.33</v>
      </c>
      <c r="W50" s="53">
        <v>458.33</v>
      </c>
      <c r="X50" s="53">
        <v>0</v>
      </c>
      <c r="Y50" s="53">
        <v>458.33</v>
      </c>
      <c r="Z50" s="53">
        <v>458.33</v>
      </c>
      <c r="AA50" s="53">
        <v>458.33</v>
      </c>
      <c r="AB50" s="17">
        <v>0</v>
      </c>
      <c r="AC50" s="29" t="s">
        <v>49</v>
      </c>
      <c r="AD50" s="29" t="s">
        <v>50</v>
      </c>
      <c r="AE50" s="29">
        <v>0</v>
      </c>
      <c r="AF50" s="29">
        <v>0</v>
      </c>
      <c r="AG50" s="29">
        <v>0</v>
      </c>
      <c r="AH50" s="29" t="s">
        <v>51</v>
      </c>
      <c r="AI50" s="29" t="s">
        <v>50</v>
      </c>
    </row>
    <row r="51" spans="1:35" s="3" customFormat="1" ht="45" x14ac:dyDescent="0.25">
      <c r="A51" s="53">
        <f t="shared" si="7"/>
        <v>44</v>
      </c>
      <c r="B51" s="59" t="s">
        <v>192</v>
      </c>
      <c r="C51" s="21" t="s">
        <v>193</v>
      </c>
      <c r="D51" s="18" t="s">
        <v>48</v>
      </c>
      <c r="E51" s="18" t="s">
        <v>194</v>
      </c>
      <c r="F51" s="51">
        <v>44417</v>
      </c>
      <c r="G51" s="19">
        <v>44417</v>
      </c>
      <c r="H51" s="19">
        <v>44418</v>
      </c>
      <c r="I51" s="19">
        <v>44421</v>
      </c>
      <c r="J51" s="19">
        <v>44427</v>
      </c>
      <c r="K51" s="19">
        <v>44427</v>
      </c>
      <c r="L51" s="19">
        <v>44427</v>
      </c>
      <c r="M51" s="19">
        <v>44427</v>
      </c>
      <c r="N51" s="19">
        <v>44427</v>
      </c>
      <c r="O51" s="20">
        <f t="shared" ref="O51" si="121">K51-I51</f>
        <v>6</v>
      </c>
      <c r="P51" s="20">
        <f t="shared" ref="P51" si="122">(K51-G51)-(I51-H51)</f>
        <v>7</v>
      </c>
      <c r="Q51" s="20">
        <f t="shared" ref="Q51" si="123">(N51-G51)-(I51-H51)-(N51-M51)</f>
        <v>7</v>
      </c>
      <c r="R51" s="18">
        <v>1</v>
      </c>
      <c r="S51" s="18">
        <v>0</v>
      </c>
      <c r="T51" s="35">
        <v>10</v>
      </c>
      <c r="U51" s="35">
        <v>15</v>
      </c>
      <c r="V51" s="53">
        <v>458.33</v>
      </c>
      <c r="W51" s="53">
        <v>458.33</v>
      </c>
      <c r="X51" s="53">
        <v>0</v>
      </c>
      <c r="Y51" s="53">
        <v>458.33</v>
      </c>
      <c r="Z51" s="53">
        <v>458.33</v>
      </c>
      <c r="AA51" s="53">
        <v>458.33</v>
      </c>
      <c r="AB51" s="17">
        <v>0</v>
      </c>
      <c r="AC51" s="29" t="s">
        <v>49</v>
      </c>
      <c r="AD51" s="29" t="s">
        <v>50</v>
      </c>
      <c r="AE51" s="29">
        <v>0</v>
      </c>
      <c r="AF51" s="29">
        <v>0</v>
      </c>
      <c r="AG51" s="29">
        <v>0</v>
      </c>
      <c r="AH51" s="29" t="s">
        <v>51</v>
      </c>
      <c r="AI51" s="29" t="s">
        <v>50</v>
      </c>
    </row>
    <row r="52" spans="1:35" s="3" customFormat="1" ht="45" x14ac:dyDescent="0.25">
      <c r="A52" s="53">
        <f t="shared" si="7"/>
        <v>45</v>
      </c>
      <c r="B52" s="59" t="s">
        <v>200</v>
      </c>
      <c r="C52" s="21" t="s">
        <v>198</v>
      </c>
      <c r="D52" s="18" t="s">
        <v>48</v>
      </c>
      <c r="E52" s="18" t="s">
        <v>199</v>
      </c>
      <c r="F52" s="51">
        <v>44418</v>
      </c>
      <c r="G52" s="19">
        <v>44418</v>
      </c>
      <c r="H52" s="19">
        <v>44418</v>
      </c>
      <c r="I52" s="19">
        <v>44421</v>
      </c>
      <c r="J52" s="19">
        <v>44427</v>
      </c>
      <c r="K52" s="19">
        <v>44427</v>
      </c>
      <c r="L52" s="19">
        <v>44427</v>
      </c>
      <c r="M52" s="19">
        <v>44427</v>
      </c>
      <c r="N52" s="19">
        <v>44427</v>
      </c>
      <c r="O52" s="20">
        <f t="shared" ref="O52" si="124">K52-I52</f>
        <v>6</v>
      </c>
      <c r="P52" s="20">
        <f t="shared" ref="P52" si="125">(K52-G52)-(I52-H52)</f>
        <v>6</v>
      </c>
      <c r="Q52" s="20">
        <f t="shared" ref="Q52" si="126">(N52-G52)-(I52-H52)-(N52-M52)</f>
        <v>6</v>
      </c>
      <c r="R52" s="18">
        <v>1</v>
      </c>
      <c r="S52" s="18">
        <v>0</v>
      </c>
      <c r="T52" s="35">
        <v>10</v>
      </c>
      <c r="U52" s="35">
        <v>10</v>
      </c>
      <c r="V52" s="53">
        <v>458.33</v>
      </c>
      <c r="W52" s="53">
        <v>458.33</v>
      </c>
      <c r="X52" s="53">
        <v>0</v>
      </c>
      <c r="Y52" s="53">
        <v>458.33</v>
      </c>
      <c r="Z52" s="53">
        <v>458.33</v>
      </c>
      <c r="AA52" s="53">
        <v>458.33</v>
      </c>
      <c r="AB52" s="17">
        <v>0</v>
      </c>
      <c r="AC52" s="29" t="s">
        <v>49</v>
      </c>
      <c r="AD52" s="29" t="s">
        <v>50</v>
      </c>
      <c r="AE52" s="29">
        <v>0</v>
      </c>
      <c r="AF52" s="29">
        <v>0</v>
      </c>
      <c r="AG52" s="29">
        <v>0</v>
      </c>
      <c r="AH52" s="29" t="s">
        <v>51</v>
      </c>
      <c r="AI52" s="29" t="s">
        <v>50</v>
      </c>
    </row>
    <row r="53" spans="1:35" s="3" customFormat="1" ht="45" x14ac:dyDescent="0.25">
      <c r="A53" s="53">
        <f t="shared" si="7"/>
        <v>46</v>
      </c>
      <c r="B53" s="59" t="s">
        <v>201</v>
      </c>
      <c r="C53" s="21" t="s">
        <v>202</v>
      </c>
      <c r="D53" s="18" t="s">
        <v>48</v>
      </c>
      <c r="E53" s="18" t="s">
        <v>203</v>
      </c>
      <c r="F53" s="51">
        <v>44418</v>
      </c>
      <c r="G53" s="19">
        <v>44418</v>
      </c>
      <c r="H53" s="19">
        <v>44424</v>
      </c>
      <c r="I53" s="19">
        <v>44424</v>
      </c>
      <c r="J53" s="19">
        <v>44427</v>
      </c>
      <c r="K53" s="19">
        <v>44427</v>
      </c>
      <c r="L53" s="19">
        <v>44427</v>
      </c>
      <c r="M53" s="19">
        <v>44427</v>
      </c>
      <c r="N53" s="19">
        <v>44427</v>
      </c>
      <c r="O53" s="20">
        <f t="shared" ref="O53" si="127">K53-I53</f>
        <v>3</v>
      </c>
      <c r="P53" s="20">
        <f t="shared" ref="P53" si="128">(K53-G53)-(I53-H53)</f>
        <v>9</v>
      </c>
      <c r="Q53" s="20">
        <f t="shared" ref="Q53" si="129">(N53-G53)-(I53-H53)-(N53-M53)</f>
        <v>9</v>
      </c>
      <c r="R53" s="18">
        <v>1</v>
      </c>
      <c r="S53" s="18">
        <v>0</v>
      </c>
      <c r="T53" s="35">
        <v>5</v>
      </c>
      <c r="U53" s="35">
        <v>5</v>
      </c>
      <c r="V53" s="53">
        <v>458.33</v>
      </c>
      <c r="W53" s="53">
        <v>458.33</v>
      </c>
      <c r="X53" s="53">
        <v>0</v>
      </c>
      <c r="Y53" s="53">
        <v>458.33</v>
      </c>
      <c r="Z53" s="53">
        <v>458.33</v>
      </c>
      <c r="AA53" s="53">
        <v>458.33</v>
      </c>
      <c r="AB53" s="17">
        <v>0</v>
      </c>
      <c r="AC53" s="29" t="s">
        <v>49</v>
      </c>
      <c r="AD53" s="29" t="s">
        <v>50</v>
      </c>
      <c r="AE53" s="29">
        <v>0</v>
      </c>
      <c r="AF53" s="29">
        <v>0</v>
      </c>
      <c r="AG53" s="29">
        <v>0</v>
      </c>
      <c r="AH53" s="29" t="s">
        <v>51</v>
      </c>
      <c r="AI53" s="29" t="s">
        <v>50</v>
      </c>
    </row>
    <row r="54" spans="1:35" s="3" customFormat="1" ht="45" x14ac:dyDescent="0.25">
      <c r="A54" s="53">
        <f t="shared" si="7"/>
        <v>47</v>
      </c>
      <c r="B54" s="59" t="s">
        <v>204</v>
      </c>
      <c r="C54" s="21" t="s">
        <v>205</v>
      </c>
      <c r="D54" s="18" t="s">
        <v>48</v>
      </c>
      <c r="E54" s="18" t="s">
        <v>206</v>
      </c>
      <c r="F54" s="51">
        <v>44420</v>
      </c>
      <c r="G54" s="19">
        <v>44420</v>
      </c>
      <c r="H54" s="19">
        <v>44424</v>
      </c>
      <c r="I54" s="19">
        <v>44424</v>
      </c>
      <c r="J54" s="19">
        <v>44439</v>
      </c>
      <c r="K54" s="19">
        <v>44439</v>
      </c>
      <c r="L54" s="19">
        <v>44439</v>
      </c>
      <c r="M54" s="19">
        <v>44439</v>
      </c>
      <c r="N54" s="19">
        <v>44439</v>
      </c>
      <c r="O54" s="20">
        <f t="shared" ref="O54" si="130">K54-I54</f>
        <v>15</v>
      </c>
      <c r="P54" s="20">
        <f t="shared" ref="P54" si="131">(K54-G54)-(I54-H54)</f>
        <v>19</v>
      </c>
      <c r="Q54" s="20">
        <f t="shared" ref="Q54" si="132">(N54-G54)-(I54-H54)-(N54-M54)</f>
        <v>19</v>
      </c>
      <c r="R54" s="18">
        <v>1</v>
      </c>
      <c r="S54" s="18">
        <v>0</v>
      </c>
      <c r="T54" s="35">
        <v>5</v>
      </c>
      <c r="U54" s="35">
        <v>5</v>
      </c>
      <c r="V54" s="53">
        <v>458.33</v>
      </c>
      <c r="W54" s="53">
        <v>458.33</v>
      </c>
      <c r="X54" s="53">
        <v>0</v>
      </c>
      <c r="Y54" s="53">
        <v>458.33</v>
      </c>
      <c r="Z54" s="53">
        <v>458.33</v>
      </c>
      <c r="AA54" s="53">
        <v>458.33</v>
      </c>
      <c r="AB54" s="17">
        <v>0</v>
      </c>
      <c r="AC54" s="29" t="s">
        <v>49</v>
      </c>
      <c r="AD54" s="29" t="s">
        <v>50</v>
      </c>
      <c r="AE54" s="29">
        <v>0</v>
      </c>
      <c r="AF54" s="29">
        <v>0</v>
      </c>
      <c r="AG54" s="29">
        <v>0</v>
      </c>
      <c r="AH54" s="29" t="s">
        <v>51</v>
      </c>
      <c r="AI54" s="29" t="s">
        <v>50</v>
      </c>
    </row>
    <row r="55" spans="1:35" s="3" customFormat="1" ht="30" x14ac:dyDescent="0.25">
      <c r="A55" s="53">
        <f t="shared" si="7"/>
        <v>48</v>
      </c>
      <c r="B55" s="59" t="s">
        <v>207</v>
      </c>
      <c r="C55" s="21" t="s">
        <v>208</v>
      </c>
      <c r="D55" s="18" t="s">
        <v>48</v>
      </c>
      <c r="E55" s="18" t="s">
        <v>209</v>
      </c>
      <c r="F55" s="51">
        <v>44428</v>
      </c>
      <c r="G55" s="19">
        <v>44428</v>
      </c>
      <c r="H55" s="19">
        <v>44431</v>
      </c>
      <c r="I55" s="19">
        <v>44431</v>
      </c>
      <c r="J55" s="19">
        <v>44433</v>
      </c>
      <c r="K55" s="19">
        <v>44433</v>
      </c>
      <c r="L55" s="19">
        <v>44433</v>
      </c>
      <c r="M55" s="19">
        <v>44433</v>
      </c>
      <c r="N55" s="19">
        <v>44433</v>
      </c>
      <c r="O55" s="20">
        <f t="shared" ref="O55" si="133">K55-I55</f>
        <v>2</v>
      </c>
      <c r="P55" s="20">
        <f t="shared" ref="P55" si="134">(K55-G55)-(I55-H55)</f>
        <v>5</v>
      </c>
      <c r="Q55" s="20">
        <f t="shared" ref="Q55" si="135">(N55-G55)-(I55-H55)-(N55-M55)</f>
        <v>5</v>
      </c>
      <c r="R55" s="18">
        <v>1</v>
      </c>
      <c r="S55" s="18">
        <v>0</v>
      </c>
      <c r="T55" s="35">
        <v>2</v>
      </c>
      <c r="U55" s="35">
        <v>2</v>
      </c>
      <c r="V55" s="53">
        <v>458.33</v>
      </c>
      <c r="W55" s="53">
        <v>458.33</v>
      </c>
      <c r="X55" s="53">
        <v>0</v>
      </c>
      <c r="Y55" s="53">
        <v>458.33</v>
      </c>
      <c r="Z55" s="53">
        <v>458.33</v>
      </c>
      <c r="AA55" s="53">
        <v>458.33</v>
      </c>
      <c r="AB55" s="17">
        <v>0</v>
      </c>
      <c r="AC55" s="29" t="s">
        <v>49</v>
      </c>
      <c r="AD55" s="29" t="s">
        <v>50</v>
      </c>
      <c r="AE55" s="29">
        <v>0</v>
      </c>
      <c r="AF55" s="29">
        <v>0</v>
      </c>
      <c r="AG55" s="29">
        <v>0</v>
      </c>
      <c r="AH55" s="29" t="s">
        <v>51</v>
      </c>
      <c r="AI55" s="29" t="s">
        <v>50</v>
      </c>
    </row>
    <row r="56" spans="1:35" s="3" customFormat="1" ht="45" x14ac:dyDescent="0.25">
      <c r="A56" s="53">
        <f t="shared" si="7"/>
        <v>49</v>
      </c>
      <c r="B56" s="59" t="s">
        <v>210</v>
      </c>
      <c r="C56" s="21" t="s">
        <v>211</v>
      </c>
      <c r="D56" s="18" t="s">
        <v>48</v>
      </c>
      <c r="E56" s="18" t="s">
        <v>212</v>
      </c>
      <c r="F56" s="51">
        <v>44431</v>
      </c>
      <c r="G56" s="19">
        <v>44431</v>
      </c>
      <c r="H56" s="19">
        <v>44433</v>
      </c>
      <c r="I56" s="19">
        <v>44433</v>
      </c>
      <c r="J56" s="19">
        <v>44442</v>
      </c>
      <c r="K56" s="19">
        <v>44442</v>
      </c>
      <c r="L56" s="19">
        <v>44442</v>
      </c>
      <c r="M56" s="19">
        <v>44442</v>
      </c>
      <c r="N56" s="19">
        <v>44442</v>
      </c>
      <c r="O56" s="20">
        <f t="shared" ref="O56" si="136">K56-I56</f>
        <v>9</v>
      </c>
      <c r="P56" s="20">
        <f t="shared" ref="P56" si="137">(K56-G56)-(I56-H56)</f>
        <v>11</v>
      </c>
      <c r="Q56" s="20">
        <f t="shared" ref="Q56" si="138">(N56-G56)-(I56-H56)-(N56-M56)</f>
        <v>11</v>
      </c>
      <c r="R56" s="18">
        <v>1</v>
      </c>
      <c r="S56" s="18">
        <v>0</v>
      </c>
      <c r="T56" s="35">
        <v>5</v>
      </c>
      <c r="U56" s="35">
        <v>5</v>
      </c>
      <c r="V56" s="53">
        <v>458.33</v>
      </c>
      <c r="W56" s="53">
        <v>458.33</v>
      </c>
      <c r="X56" s="53">
        <v>0</v>
      </c>
      <c r="Y56" s="53">
        <v>458.33</v>
      </c>
      <c r="Z56" s="53">
        <v>458.33</v>
      </c>
      <c r="AA56" s="53">
        <v>458.33</v>
      </c>
      <c r="AB56" s="17">
        <v>0</v>
      </c>
      <c r="AC56" s="29" t="s">
        <v>49</v>
      </c>
      <c r="AD56" s="29" t="s">
        <v>50</v>
      </c>
      <c r="AE56" s="29">
        <v>0</v>
      </c>
      <c r="AF56" s="29">
        <v>0</v>
      </c>
      <c r="AG56" s="29">
        <v>0</v>
      </c>
      <c r="AH56" s="29" t="s">
        <v>51</v>
      </c>
      <c r="AI56" s="29" t="s">
        <v>50</v>
      </c>
    </row>
    <row r="57" spans="1:35" s="3" customFormat="1" ht="45" x14ac:dyDescent="0.25">
      <c r="A57" s="53">
        <f t="shared" si="7"/>
        <v>50</v>
      </c>
      <c r="B57" s="59" t="s">
        <v>213</v>
      </c>
      <c r="C57" s="21" t="s">
        <v>214</v>
      </c>
      <c r="D57" s="18" t="s">
        <v>48</v>
      </c>
      <c r="E57" s="18" t="s">
        <v>215</v>
      </c>
      <c r="F57" s="51">
        <v>44438</v>
      </c>
      <c r="G57" s="19">
        <v>44438</v>
      </c>
      <c r="H57" s="19">
        <v>44441</v>
      </c>
      <c r="I57" s="19">
        <v>44446</v>
      </c>
      <c r="J57" s="19">
        <v>44449</v>
      </c>
      <c r="K57" s="19">
        <v>44449</v>
      </c>
      <c r="L57" s="19">
        <v>44449</v>
      </c>
      <c r="M57" s="19">
        <v>44449</v>
      </c>
      <c r="N57" s="19">
        <v>44449</v>
      </c>
      <c r="O57" s="20">
        <f t="shared" ref="O57" si="139">K57-I57</f>
        <v>3</v>
      </c>
      <c r="P57" s="20">
        <f t="shared" ref="P57" si="140">(K57-G57)-(I57-H57)</f>
        <v>6</v>
      </c>
      <c r="Q57" s="20">
        <f t="shared" ref="Q57" si="141">(N57-G57)-(I57-H57)-(N57-M57)</f>
        <v>6</v>
      </c>
      <c r="R57" s="18">
        <v>1</v>
      </c>
      <c r="S57" s="18">
        <v>0</v>
      </c>
      <c r="T57" s="35">
        <v>10</v>
      </c>
      <c r="U57" s="35">
        <v>15</v>
      </c>
      <c r="V57" s="53">
        <v>458.33</v>
      </c>
      <c r="W57" s="53">
        <v>458.33</v>
      </c>
      <c r="X57" s="53">
        <v>0</v>
      </c>
      <c r="Y57" s="53">
        <v>458.33</v>
      </c>
      <c r="Z57" s="53">
        <v>458.33</v>
      </c>
      <c r="AA57" s="53">
        <v>458.33</v>
      </c>
      <c r="AB57" s="17">
        <v>0</v>
      </c>
      <c r="AC57" s="29" t="s">
        <v>49</v>
      </c>
      <c r="AD57" s="29" t="s">
        <v>50</v>
      </c>
      <c r="AE57" s="29">
        <v>0</v>
      </c>
      <c r="AF57" s="29">
        <v>0</v>
      </c>
      <c r="AG57" s="29">
        <v>0</v>
      </c>
      <c r="AH57" s="29" t="s">
        <v>51</v>
      </c>
      <c r="AI57" s="29" t="s">
        <v>50</v>
      </c>
    </row>
    <row r="58" spans="1:35" s="3" customFormat="1" ht="45" x14ac:dyDescent="0.25">
      <c r="A58" s="53">
        <f t="shared" si="7"/>
        <v>51</v>
      </c>
      <c r="B58" s="59" t="s">
        <v>216</v>
      </c>
      <c r="C58" s="21" t="s">
        <v>217</v>
      </c>
      <c r="D58" s="18" t="s">
        <v>48</v>
      </c>
      <c r="E58" s="18" t="s">
        <v>218</v>
      </c>
      <c r="F58" s="51">
        <v>44071</v>
      </c>
      <c r="G58" s="19">
        <v>44089</v>
      </c>
      <c r="H58" s="19">
        <v>44468</v>
      </c>
      <c r="I58" s="19">
        <v>44468</v>
      </c>
      <c r="J58" s="19">
        <v>44468</v>
      </c>
      <c r="K58" s="19">
        <v>44468</v>
      </c>
      <c r="L58" s="19">
        <v>44468</v>
      </c>
      <c r="M58" s="19">
        <v>44468</v>
      </c>
      <c r="N58" s="19">
        <v>44468</v>
      </c>
      <c r="O58" s="20">
        <f t="shared" ref="O58" si="142">K58-I58</f>
        <v>0</v>
      </c>
      <c r="P58" s="20">
        <f t="shared" ref="P58" si="143">(K58-G58)-(I58-H58)</f>
        <v>379</v>
      </c>
      <c r="Q58" s="20">
        <f t="shared" ref="Q58" si="144">(N58-G58)-(I58-H58)-(N58-M58)</f>
        <v>379</v>
      </c>
      <c r="R58" s="18">
        <v>1</v>
      </c>
      <c r="S58" s="18">
        <v>0</v>
      </c>
      <c r="T58" s="35">
        <v>5</v>
      </c>
      <c r="U58" s="35">
        <v>10</v>
      </c>
      <c r="V58" s="53">
        <v>458.33</v>
      </c>
      <c r="W58" s="53">
        <v>458.33</v>
      </c>
      <c r="X58" s="53">
        <v>0</v>
      </c>
      <c r="Y58" s="53">
        <v>458.33</v>
      </c>
      <c r="Z58" s="53">
        <v>458.33</v>
      </c>
      <c r="AA58" s="53">
        <v>458.33</v>
      </c>
      <c r="AB58" s="17">
        <v>0</v>
      </c>
      <c r="AC58" s="29" t="s">
        <v>49</v>
      </c>
      <c r="AD58" s="29" t="s">
        <v>50</v>
      </c>
      <c r="AE58" s="29">
        <v>0</v>
      </c>
      <c r="AF58" s="29">
        <v>0</v>
      </c>
      <c r="AG58" s="29">
        <v>0</v>
      </c>
      <c r="AH58" s="29" t="s">
        <v>51</v>
      </c>
      <c r="AI58" s="29" t="s">
        <v>50</v>
      </c>
    </row>
    <row r="59" spans="1:35" s="3" customFormat="1" ht="60" x14ac:dyDescent="0.25">
      <c r="A59" s="53">
        <f>A58+1</f>
        <v>52</v>
      </c>
      <c r="B59" s="59" t="s">
        <v>219</v>
      </c>
      <c r="C59" s="21" t="s">
        <v>220</v>
      </c>
      <c r="D59" s="18" t="s">
        <v>48</v>
      </c>
      <c r="E59" s="18" t="s">
        <v>221</v>
      </c>
      <c r="F59" s="51">
        <v>44179</v>
      </c>
      <c r="G59" s="19">
        <v>44179</v>
      </c>
      <c r="H59" s="19">
        <v>44186</v>
      </c>
      <c r="I59" s="19">
        <v>44186</v>
      </c>
      <c r="J59" s="19">
        <v>44469</v>
      </c>
      <c r="K59" s="19">
        <v>44469</v>
      </c>
      <c r="L59" s="19">
        <v>44469</v>
      </c>
      <c r="M59" s="19">
        <v>44469</v>
      </c>
      <c r="N59" s="19">
        <v>44469</v>
      </c>
      <c r="O59" s="20">
        <f t="shared" ref="O59" si="145">K59-I59</f>
        <v>283</v>
      </c>
      <c r="P59" s="20">
        <f t="shared" ref="P59" si="146">(K59-G59)-(I59-H59)</f>
        <v>290</v>
      </c>
      <c r="Q59" s="20">
        <f t="shared" ref="Q59" si="147">(N59-G59)-(I59-H59)-(N59-M59)</f>
        <v>290</v>
      </c>
      <c r="R59" s="18">
        <v>1</v>
      </c>
      <c r="S59" s="18">
        <v>0</v>
      </c>
      <c r="T59" s="35">
        <v>5</v>
      </c>
      <c r="U59" s="35">
        <v>5</v>
      </c>
      <c r="V59" s="53">
        <v>458.33</v>
      </c>
      <c r="W59" s="53">
        <v>458.33</v>
      </c>
      <c r="X59" s="53">
        <v>0</v>
      </c>
      <c r="Y59" s="53">
        <v>458.33</v>
      </c>
      <c r="Z59" s="53">
        <v>458.33</v>
      </c>
      <c r="AA59" s="53">
        <v>458.33</v>
      </c>
      <c r="AB59" s="17">
        <v>0</v>
      </c>
      <c r="AC59" s="29" t="s">
        <v>49</v>
      </c>
      <c r="AD59" s="29" t="s">
        <v>50</v>
      </c>
      <c r="AE59" s="29">
        <v>0</v>
      </c>
      <c r="AF59" s="29">
        <v>0</v>
      </c>
      <c r="AG59" s="29">
        <v>0</v>
      </c>
      <c r="AH59" s="29" t="s">
        <v>51</v>
      </c>
      <c r="AI59" s="29" t="s">
        <v>50</v>
      </c>
    </row>
    <row r="60" spans="1:35" s="3" customFormat="1" ht="45" x14ac:dyDescent="0.25">
      <c r="A60" s="53">
        <f t="shared" si="7"/>
        <v>53</v>
      </c>
      <c r="B60" s="59" t="s">
        <v>222</v>
      </c>
      <c r="C60" s="21" t="s">
        <v>223</v>
      </c>
      <c r="D60" s="18" t="s">
        <v>48</v>
      </c>
      <c r="E60" s="18" t="s">
        <v>224</v>
      </c>
      <c r="F60" s="51">
        <v>44155</v>
      </c>
      <c r="G60" s="51">
        <v>44155</v>
      </c>
      <c r="H60" s="51">
        <v>44166</v>
      </c>
      <c r="I60" s="19">
        <v>44174</v>
      </c>
      <c r="J60" s="19">
        <v>44435</v>
      </c>
      <c r="K60" s="19">
        <v>44435</v>
      </c>
      <c r="L60" s="19">
        <v>44435</v>
      </c>
      <c r="M60" s="19">
        <v>44435</v>
      </c>
      <c r="N60" s="19">
        <v>44435</v>
      </c>
      <c r="O60" s="20">
        <f t="shared" ref="O60" si="148">K60-I60</f>
        <v>261</v>
      </c>
      <c r="P60" s="20">
        <f t="shared" ref="P60" si="149">(K60-G60)-(I60-H60)</f>
        <v>272</v>
      </c>
      <c r="Q60" s="20">
        <f t="shared" ref="Q60" si="150">(N60-G60)-(I60-H60)-(N60-M60)</f>
        <v>272</v>
      </c>
      <c r="R60" s="18">
        <v>1</v>
      </c>
      <c r="S60" s="18">
        <v>0</v>
      </c>
      <c r="T60" s="35">
        <v>15</v>
      </c>
      <c r="U60" s="35">
        <v>15</v>
      </c>
      <c r="V60" s="53">
        <v>458.33</v>
      </c>
      <c r="W60" s="53">
        <v>458.33</v>
      </c>
      <c r="X60" s="53">
        <v>0</v>
      </c>
      <c r="Y60" s="53">
        <v>458.33</v>
      </c>
      <c r="Z60" s="53">
        <v>458.33</v>
      </c>
      <c r="AA60" s="53">
        <v>458.33</v>
      </c>
      <c r="AB60" s="17">
        <v>0</v>
      </c>
      <c r="AC60" s="29" t="s">
        <v>49</v>
      </c>
      <c r="AD60" s="29" t="s">
        <v>50</v>
      </c>
      <c r="AE60" s="29">
        <v>0</v>
      </c>
      <c r="AF60" s="29">
        <v>0</v>
      </c>
      <c r="AG60" s="29">
        <v>0</v>
      </c>
      <c r="AH60" s="29" t="s">
        <v>51</v>
      </c>
      <c r="AI60" s="29" t="s">
        <v>50</v>
      </c>
    </row>
    <row r="61" spans="1:35" s="3" customFormat="1" ht="45" x14ac:dyDescent="0.25">
      <c r="A61" s="58">
        <v>54</v>
      </c>
      <c r="B61" s="59" t="s">
        <v>237</v>
      </c>
      <c r="C61" s="21" t="s">
        <v>238</v>
      </c>
      <c r="D61" s="18" t="s">
        <v>48</v>
      </c>
      <c r="E61" s="18" t="s">
        <v>239</v>
      </c>
      <c r="F61" s="51">
        <v>44153</v>
      </c>
      <c r="G61" s="51">
        <v>44153</v>
      </c>
      <c r="H61" s="51">
        <v>44153</v>
      </c>
      <c r="I61" s="19">
        <v>44153</v>
      </c>
      <c r="J61" s="19">
        <v>44560</v>
      </c>
      <c r="K61" s="19">
        <v>44560</v>
      </c>
      <c r="L61" s="19">
        <v>44560</v>
      </c>
      <c r="M61" s="19">
        <v>44560</v>
      </c>
      <c r="N61" s="19">
        <v>44560</v>
      </c>
      <c r="O61" s="20">
        <f t="shared" ref="O61" si="151">K61-I61</f>
        <v>407</v>
      </c>
      <c r="P61" s="20">
        <f t="shared" ref="P61" si="152">(K61-G61)-(I61-H61)</f>
        <v>407</v>
      </c>
      <c r="Q61" s="20">
        <f t="shared" ref="Q61" si="153">(N61-G61)-(I61-H61)-(N61-M61)</f>
        <v>407</v>
      </c>
      <c r="R61" s="18">
        <v>1</v>
      </c>
      <c r="S61" s="18">
        <v>0</v>
      </c>
      <c r="T61" s="35">
        <v>10</v>
      </c>
      <c r="U61" s="35">
        <v>15</v>
      </c>
      <c r="V61" s="60">
        <v>458.33</v>
      </c>
      <c r="W61" s="60">
        <v>458.33</v>
      </c>
      <c r="X61" s="60">
        <v>0</v>
      </c>
      <c r="Y61" s="60">
        <v>458.33</v>
      </c>
      <c r="Z61" s="60">
        <v>458.33</v>
      </c>
      <c r="AA61" s="60">
        <v>458.33</v>
      </c>
      <c r="AB61" s="17">
        <v>0</v>
      </c>
      <c r="AC61" s="29" t="s">
        <v>49</v>
      </c>
      <c r="AD61" s="29" t="s">
        <v>50</v>
      </c>
      <c r="AE61" s="29">
        <v>0</v>
      </c>
      <c r="AF61" s="29">
        <v>0</v>
      </c>
      <c r="AG61" s="29">
        <v>0</v>
      </c>
      <c r="AH61" s="29" t="s">
        <v>51</v>
      </c>
      <c r="AI61" s="29" t="s">
        <v>50</v>
      </c>
    </row>
    <row r="62" spans="1:35" s="3" customFormat="1" ht="45" x14ac:dyDescent="0.25">
      <c r="A62" s="58">
        <v>55</v>
      </c>
      <c r="B62" s="59" t="s">
        <v>240</v>
      </c>
      <c r="C62" s="21" t="s">
        <v>241</v>
      </c>
      <c r="D62" s="18" t="s">
        <v>48</v>
      </c>
      <c r="E62" s="18" t="s">
        <v>242</v>
      </c>
      <c r="F62" s="51">
        <v>44294</v>
      </c>
      <c r="G62" s="51">
        <v>44294</v>
      </c>
      <c r="H62" s="51">
        <v>44298</v>
      </c>
      <c r="I62" s="19">
        <v>44298</v>
      </c>
      <c r="J62" s="19">
        <v>44515</v>
      </c>
      <c r="K62" s="19">
        <v>44515</v>
      </c>
      <c r="L62" s="19">
        <v>44515</v>
      </c>
      <c r="M62" s="19">
        <v>44515</v>
      </c>
      <c r="N62" s="19">
        <v>44515</v>
      </c>
      <c r="O62" s="20">
        <f t="shared" ref="O62" si="154">K62-I62</f>
        <v>217</v>
      </c>
      <c r="P62" s="20">
        <f t="shared" ref="P62" si="155">(K62-G62)-(I62-H62)</f>
        <v>221</v>
      </c>
      <c r="Q62" s="20">
        <f t="shared" ref="Q62" si="156">(N62-G62)-(I62-H62)-(N62-M62)</f>
        <v>221</v>
      </c>
      <c r="R62" s="18">
        <v>1</v>
      </c>
      <c r="S62" s="18">
        <v>0</v>
      </c>
      <c r="T62" s="35">
        <v>10</v>
      </c>
      <c r="U62" s="35">
        <v>15</v>
      </c>
      <c r="V62" s="61">
        <v>458.33</v>
      </c>
      <c r="W62" s="61">
        <v>458.33</v>
      </c>
      <c r="X62" s="61">
        <v>0</v>
      </c>
      <c r="Y62" s="61">
        <v>458.33</v>
      </c>
      <c r="Z62" s="61">
        <v>458.33</v>
      </c>
      <c r="AA62" s="61">
        <v>458.33</v>
      </c>
      <c r="AB62" s="17">
        <v>0</v>
      </c>
      <c r="AC62" s="29" t="s">
        <v>49</v>
      </c>
      <c r="AD62" s="29" t="s">
        <v>50</v>
      </c>
      <c r="AE62" s="29">
        <v>0</v>
      </c>
      <c r="AF62" s="29">
        <v>0</v>
      </c>
      <c r="AG62" s="29">
        <v>0</v>
      </c>
      <c r="AH62" s="29" t="s">
        <v>51</v>
      </c>
      <c r="AI62" s="29" t="s">
        <v>50</v>
      </c>
    </row>
    <row r="63" spans="1:35" s="3" customFormat="1" ht="45" x14ac:dyDescent="0.25">
      <c r="A63" s="58">
        <v>56</v>
      </c>
      <c r="B63" s="59" t="s">
        <v>243</v>
      </c>
      <c r="C63" s="21" t="s">
        <v>244</v>
      </c>
      <c r="D63" s="18" t="s">
        <v>48</v>
      </c>
      <c r="E63" s="18" t="s">
        <v>245</v>
      </c>
      <c r="F63" s="51">
        <v>44295</v>
      </c>
      <c r="G63" s="51">
        <v>44295</v>
      </c>
      <c r="H63" s="51">
        <v>44298</v>
      </c>
      <c r="I63" s="51">
        <v>44298</v>
      </c>
      <c r="J63" s="19">
        <v>44491</v>
      </c>
      <c r="K63" s="19">
        <v>44491</v>
      </c>
      <c r="L63" s="19">
        <v>44491</v>
      </c>
      <c r="M63" s="19">
        <v>44491</v>
      </c>
      <c r="N63" s="19">
        <v>44491</v>
      </c>
      <c r="O63" s="20">
        <f t="shared" ref="O63" si="157">K63-I63</f>
        <v>193</v>
      </c>
      <c r="P63" s="20">
        <f t="shared" ref="P63" si="158">(K63-G63)-(I63-H63)</f>
        <v>196</v>
      </c>
      <c r="Q63" s="20">
        <f t="shared" ref="Q63" si="159">(N63-G63)-(I63-H63)-(N63-M63)</f>
        <v>196</v>
      </c>
      <c r="R63" s="18">
        <v>1</v>
      </c>
      <c r="S63" s="18">
        <v>0</v>
      </c>
      <c r="T63" s="35">
        <v>5</v>
      </c>
      <c r="U63" s="35">
        <v>10</v>
      </c>
      <c r="V63" s="61">
        <v>458.33</v>
      </c>
      <c r="W63" s="61">
        <v>458.33</v>
      </c>
      <c r="X63" s="61">
        <v>0</v>
      </c>
      <c r="Y63" s="61">
        <v>458.33</v>
      </c>
      <c r="Z63" s="61">
        <v>458.33</v>
      </c>
      <c r="AA63" s="61">
        <v>458.33</v>
      </c>
      <c r="AB63" s="17">
        <v>0</v>
      </c>
      <c r="AC63" s="29" t="s">
        <v>49</v>
      </c>
      <c r="AD63" s="29" t="s">
        <v>50</v>
      </c>
      <c r="AE63" s="29">
        <v>0</v>
      </c>
      <c r="AF63" s="29">
        <v>0</v>
      </c>
      <c r="AG63" s="29">
        <v>0</v>
      </c>
      <c r="AH63" s="29" t="s">
        <v>51</v>
      </c>
      <c r="AI63" s="29" t="s">
        <v>50</v>
      </c>
    </row>
    <row r="64" spans="1:35" s="3" customFormat="1" ht="45" x14ac:dyDescent="0.25">
      <c r="A64" s="58">
        <v>57</v>
      </c>
      <c r="B64" s="59" t="s">
        <v>246</v>
      </c>
      <c r="C64" s="21" t="s">
        <v>247</v>
      </c>
      <c r="D64" s="18" t="s">
        <v>48</v>
      </c>
      <c r="E64" s="18" t="s">
        <v>248</v>
      </c>
      <c r="F64" s="51">
        <v>44301</v>
      </c>
      <c r="G64" s="51">
        <v>44301</v>
      </c>
      <c r="H64" s="51">
        <v>44307</v>
      </c>
      <c r="I64" s="19">
        <v>44307</v>
      </c>
      <c r="J64" s="19">
        <v>44510</v>
      </c>
      <c r="K64" s="19">
        <v>44510</v>
      </c>
      <c r="L64" s="19">
        <v>44510</v>
      </c>
      <c r="M64" s="19">
        <v>44510</v>
      </c>
      <c r="N64" s="19">
        <v>44510</v>
      </c>
      <c r="O64" s="20">
        <f t="shared" ref="O64" si="160">K64-I64</f>
        <v>203</v>
      </c>
      <c r="P64" s="20">
        <f t="shared" ref="P64" si="161">(K64-G64)-(I64-H64)</f>
        <v>209</v>
      </c>
      <c r="Q64" s="20">
        <f t="shared" ref="Q64" si="162">(N64-G64)-(I64-H64)-(N64-M64)</f>
        <v>209</v>
      </c>
      <c r="R64" s="18">
        <v>1</v>
      </c>
      <c r="S64" s="18">
        <v>0</v>
      </c>
      <c r="T64" s="35">
        <v>5</v>
      </c>
      <c r="U64" s="35">
        <v>10</v>
      </c>
      <c r="V64" s="61">
        <v>458.33</v>
      </c>
      <c r="W64" s="61">
        <v>458.33</v>
      </c>
      <c r="X64" s="61">
        <v>0</v>
      </c>
      <c r="Y64" s="61">
        <v>458.33</v>
      </c>
      <c r="Z64" s="61">
        <v>458.33</v>
      </c>
      <c r="AA64" s="61">
        <v>458.33</v>
      </c>
      <c r="AB64" s="17">
        <v>0</v>
      </c>
      <c r="AC64" s="29" t="s">
        <v>49</v>
      </c>
      <c r="AD64" s="29" t="s">
        <v>50</v>
      </c>
      <c r="AE64" s="29">
        <v>0</v>
      </c>
      <c r="AF64" s="29">
        <v>0</v>
      </c>
      <c r="AG64" s="29">
        <v>0</v>
      </c>
      <c r="AH64" s="29" t="s">
        <v>51</v>
      </c>
      <c r="AI64" s="29" t="s">
        <v>50</v>
      </c>
    </row>
    <row r="65" spans="1:35" s="3" customFormat="1" ht="45" x14ac:dyDescent="0.25">
      <c r="A65" s="61">
        <v>58</v>
      </c>
      <c r="B65" s="59" t="s">
        <v>249</v>
      </c>
      <c r="C65" s="21" t="s">
        <v>250</v>
      </c>
      <c r="D65" s="18" t="s">
        <v>48</v>
      </c>
      <c r="E65" s="18" t="s">
        <v>251</v>
      </c>
      <c r="F65" s="51">
        <v>44300</v>
      </c>
      <c r="G65" s="51">
        <v>44301</v>
      </c>
      <c r="H65" s="51">
        <v>44307</v>
      </c>
      <c r="I65" s="19">
        <v>44307</v>
      </c>
      <c r="J65" s="19">
        <v>44519</v>
      </c>
      <c r="K65" s="19">
        <v>44519</v>
      </c>
      <c r="L65" s="19">
        <v>44519</v>
      </c>
      <c r="M65" s="19">
        <v>44519</v>
      </c>
      <c r="N65" s="19">
        <v>44519</v>
      </c>
      <c r="O65" s="20">
        <f t="shared" ref="O65" si="163">K65-I65</f>
        <v>212</v>
      </c>
      <c r="P65" s="20">
        <f t="shared" ref="P65" si="164">(K65-G65)-(I65-H65)</f>
        <v>218</v>
      </c>
      <c r="Q65" s="20">
        <f t="shared" ref="Q65" si="165">(N65-G65)-(I65-H65)-(N65-M65)</f>
        <v>218</v>
      </c>
      <c r="R65" s="18">
        <v>1</v>
      </c>
      <c r="S65" s="18">
        <v>0</v>
      </c>
      <c r="T65" s="35">
        <v>10</v>
      </c>
      <c r="U65" s="35">
        <v>10</v>
      </c>
      <c r="V65" s="61">
        <v>458.33</v>
      </c>
      <c r="W65" s="61">
        <v>458.33</v>
      </c>
      <c r="X65" s="61">
        <v>0</v>
      </c>
      <c r="Y65" s="61">
        <v>458.33</v>
      </c>
      <c r="Z65" s="61">
        <v>458.33</v>
      </c>
      <c r="AA65" s="61">
        <v>458.33</v>
      </c>
      <c r="AB65" s="17">
        <v>0</v>
      </c>
      <c r="AC65" s="29" t="s">
        <v>49</v>
      </c>
      <c r="AD65" s="29" t="s">
        <v>50</v>
      </c>
      <c r="AE65" s="29">
        <v>0</v>
      </c>
      <c r="AF65" s="29">
        <v>0</v>
      </c>
      <c r="AG65" s="29">
        <v>0</v>
      </c>
      <c r="AH65" s="29" t="s">
        <v>51</v>
      </c>
      <c r="AI65" s="29" t="s">
        <v>50</v>
      </c>
    </row>
    <row r="66" spans="1:35" s="3" customFormat="1" ht="45" x14ac:dyDescent="0.25">
      <c r="A66" s="61">
        <v>59</v>
      </c>
      <c r="B66" s="59" t="s">
        <v>255</v>
      </c>
      <c r="C66" s="21" t="s">
        <v>256</v>
      </c>
      <c r="D66" s="18" t="s">
        <v>48</v>
      </c>
      <c r="E66" s="18" t="s">
        <v>257</v>
      </c>
      <c r="F66" s="51">
        <v>44343</v>
      </c>
      <c r="G66" s="51">
        <v>44343</v>
      </c>
      <c r="H66" s="51">
        <v>44344</v>
      </c>
      <c r="I66" s="19">
        <v>44344</v>
      </c>
      <c r="J66" s="19">
        <v>44526</v>
      </c>
      <c r="K66" s="19">
        <v>44526</v>
      </c>
      <c r="L66" s="19">
        <v>44526</v>
      </c>
      <c r="M66" s="19">
        <v>44526</v>
      </c>
      <c r="N66" s="19">
        <v>44526</v>
      </c>
      <c r="O66" s="20">
        <f t="shared" ref="O66" si="166">K66-I66</f>
        <v>182</v>
      </c>
      <c r="P66" s="20">
        <f t="shared" ref="P66" si="167">(K66-G66)-(I66-H66)</f>
        <v>183</v>
      </c>
      <c r="Q66" s="20">
        <f t="shared" ref="Q66" si="168">(N66-G66)-(I66-H66)-(N66-M66)</f>
        <v>183</v>
      </c>
      <c r="R66" s="18">
        <v>1</v>
      </c>
      <c r="S66" s="18">
        <v>0</v>
      </c>
      <c r="T66" s="35">
        <v>15</v>
      </c>
      <c r="U66" s="35">
        <v>15</v>
      </c>
      <c r="V66" s="61">
        <v>458.33</v>
      </c>
      <c r="W66" s="61">
        <v>458.33</v>
      </c>
      <c r="X66" s="61">
        <v>0</v>
      </c>
      <c r="Y66" s="61">
        <v>458.33</v>
      </c>
      <c r="Z66" s="61">
        <v>458.33</v>
      </c>
      <c r="AA66" s="61">
        <v>458.33</v>
      </c>
      <c r="AB66" s="17">
        <v>0</v>
      </c>
      <c r="AC66" s="29" t="s">
        <v>49</v>
      </c>
      <c r="AD66" s="29" t="s">
        <v>50</v>
      </c>
      <c r="AE66" s="29">
        <v>0</v>
      </c>
      <c r="AF66" s="29">
        <v>0</v>
      </c>
      <c r="AG66" s="29">
        <v>0</v>
      </c>
      <c r="AH66" s="29" t="s">
        <v>51</v>
      </c>
      <c r="AI66" s="29" t="s">
        <v>50</v>
      </c>
    </row>
    <row r="67" spans="1:35" s="3" customFormat="1" ht="45" x14ac:dyDescent="0.25">
      <c r="A67" s="61">
        <v>60</v>
      </c>
      <c r="B67" s="59" t="s">
        <v>258</v>
      </c>
      <c r="C67" s="21" t="s">
        <v>259</v>
      </c>
      <c r="D67" s="18" t="s">
        <v>48</v>
      </c>
      <c r="E67" s="18" t="s">
        <v>260</v>
      </c>
      <c r="F67" s="51">
        <v>44362</v>
      </c>
      <c r="G67" s="51">
        <v>44362</v>
      </c>
      <c r="H67" s="51">
        <v>44364</v>
      </c>
      <c r="I67" s="19">
        <v>44364</v>
      </c>
      <c r="J67" s="19">
        <v>44525</v>
      </c>
      <c r="K67" s="19">
        <v>44525</v>
      </c>
      <c r="L67" s="19">
        <v>44525</v>
      </c>
      <c r="M67" s="19">
        <v>44525</v>
      </c>
      <c r="N67" s="19">
        <v>44525</v>
      </c>
      <c r="O67" s="20">
        <f t="shared" ref="O67" si="169">K67-I67</f>
        <v>161</v>
      </c>
      <c r="P67" s="20">
        <f t="shared" ref="P67" si="170">(K67-G67)-(I67-H67)</f>
        <v>163</v>
      </c>
      <c r="Q67" s="20">
        <f t="shared" ref="Q67" si="171">(N67-G67)-(I67-H67)-(N67-M67)</f>
        <v>163</v>
      </c>
      <c r="R67" s="18">
        <v>1</v>
      </c>
      <c r="S67" s="18">
        <v>0</v>
      </c>
      <c r="T67" s="35">
        <v>10</v>
      </c>
      <c r="U67" s="35">
        <v>15</v>
      </c>
      <c r="V67" s="61">
        <v>458.33</v>
      </c>
      <c r="W67" s="61">
        <v>458.33</v>
      </c>
      <c r="X67" s="61">
        <v>0</v>
      </c>
      <c r="Y67" s="61">
        <v>458.33</v>
      </c>
      <c r="Z67" s="61">
        <v>458.33</v>
      </c>
      <c r="AA67" s="61">
        <v>458.33</v>
      </c>
      <c r="AB67" s="17">
        <v>0</v>
      </c>
      <c r="AC67" s="29" t="s">
        <v>49</v>
      </c>
      <c r="AD67" s="29" t="s">
        <v>50</v>
      </c>
      <c r="AE67" s="29">
        <v>0</v>
      </c>
      <c r="AF67" s="29">
        <v>0</v>
      </c>
      <c r="AG67" s="29">
        <v>0</v>
      </c>
      <c r="AH67" s="29" t="s">
        <v>51</v>
      </c>
      <c r="AI67" s="29" t="s">
        <v>50</v>
      </c>
    </row>
    <row r="68" spans="1:35" s="3" customFormat="1" ht="45" x14ac:dyDescent="0.25">
      <c r="A68" s="61">
        <v>61</v>
      </c>
      <c r="B68" s="59" t="s">
        <v>261</v>
      </c>
      <c r="C68" s="21" t="s">
        <v>262</v>
      </c>
      <c r="D68" s="18" t="s">
        <v>48</v>
      </c>
      <c r="E68" s="18" t="s">
        <v>263</v>
      </c>
      <c r="F68" s="51">
        <v>44370</v>
      </c>
      <c r="G68" s="51">
        <v>44370</v>
      </c>
      <c r="H68" s="51">
        <v>44382</v>
      </c>
      <c r="I68" s="19">
        <v>44382</v>
      </c>
      <c r="J68" s="19">
        <v>44510</v>
      </c>
      <c r="K68" s="19">
        <v>44510</v>
      </c>
      <c r="L68" s="19">
        <v>44510</v>
      </c>
      <c r="M68" s="19">
        <v>44510</v>
      </c>
      <c r="N68" s="19">
        <v>44510</v>
      </c>
      <c r="O68" s="20">
        <f t="shared" ref="O68" si="172">K68-I68</f>
        <v>128</v>
      </c>
      <c r="P68" s="20">
        <f t="shared" ref="P68" si="173">(K68-G68)-(I68-H68)</f>
        <v>140</v>
      </c>
      <c r="Q68" s="20">
        <f t="shared" ref="Q68" si="174">(N68-G68)-(I68-H68)-(N68-M68)</f>
        <v>140</v>
      </c>
      <c r="R68" s="18">
        <v>1</v>
      </c>
      <c r="S68" s="18">
        <v>0</v>
      </c>
      <c r="T68" s="35">
        <v>10</v>
      </c>
      <c r="U68" s="35">
        <v>15</v>
      </c>
      <c r="V68" s="61">
        <v>458.33</v>
      </c>
      <c r="W68" s="61">
        <v>458.33</v>
      </c>
      <c r="X68" s="61">
        <v>0</v>
      </c>
      <c r="Y68" s="61">
        <v>458.33</v>
      </c>
      <c r="Z68" s="61">
        <v>458.33</v>
      </c>
      <c r="AA68" s="61">
        <v>458.33</v>
      </c>
      <c r="AB68" s="17">
        <v>0</v>
      </c>
      <c r="AC68" s="29" t="s">
        <v>49</v>
      </c>
      <c r="AD68" s="29" t="s">
        <v>50</v>
      </c>
      <c r="AE68" s="29">
        <v>0</v>
      </c>
      <c r="AF68" s="29">
        <v>0</v>
      </c>
      <c r="AG68" s="29">
        <v>0</v>
      </c>
      <c r="AH68" s="29" t="s">
        <v>51</v>
      </c>
      <c r="AI68" s="29" t="s">
        <v>50</v>
      </c>
    </row>
    <row r="69" spans="1:35" s="3" customFormat="1" ht="45" x14ac:dyDescent="0.25">
      <c r="A69" s="61">
        <v>62</v>
      </c>
      <c r="B69" s="59" t="s">
        <v>264</v>
      </c>
      <c r="C69" s="21" t="s">
        <v>265</v>
      </c>
      <c r="D69" s="18" t="s">
        <v>48</v>
      </c>
      <c r="E69" s="18" t="s">
        <v>266</v>
      </c>
      <c r="F69" s="51">
        <v>44375</v>
      </c>
      <c r="G69" s="51">
        <v>44375</v>
      </c>
      <c r="H69" s="51">
        <v>44382</v>
      </c>
      <c r="I69" s="19">
        <v>44382</v>
      </c>
      <c r="J69" s="19">
        <v>44525</v>
      </c>
      <c r="K69" s="19">
        <v>44525</v>
      </c>
      <c r="L69" s="19">
        <v>44525</v>
      </c>
      <c r="M69" s="19">
        <v>44525</v>
      </c>
      <c r="N69" s="19">
        <v>44525</v>
      </c>
      <c r="O69" s="20">
        <f t="shared" ref="O69" si="175">K69-I69</f>
        <v>143</v>
      </c>
      <c r="P69" s="20">
        <f t="shared" ref="P69" si="176">(K69-G69)-(I69-H69)</f>
        <v>150</v>
      </c>
      <c r="Q69" s="20">
        <f t="shared" ref="Q69" si="177">(N69-G69)-(I69-H69)-(N69-M69)</f>
        <v>150</v>
      </c>
      <c r="R69" s="18">
        <v>1</v>
      </c>
      <c r="S69" s="18">
        <v>0</v>
      </c>
      <c r="T69" s="35">
        <v>10</v>
      </c>
      <c r="U69" s="35">
        <v>15</v>
      </c>
      <c r="V69" s="61">
        <v>458.33</v>
      </c>
      <c r="W69" s="61">
        <v>458.33</v>
      </c>
      <c r="X69" s="61">
        <v>0</v>
      </c>
      <c r="Y69" s="61">
        <v>458.33</v>
      </c>
      <c r="Z69" s="61">
        <v>458.33</v>
      </c>
      <c r="AA69" s="61">
        <v>458.33</v>
      </c>
      <c r="AB69" s="17">
        <v>0</v>
      </c>
      <c r="AC69" s="29" t="s">
        <v>49</v>
      </c>
      <c r="AD69" s="29" t="s">
        <v>50</v>
      </c>
      <c r="AE69" s="29">
        <v>0</v>
      </c>
      <c r="AF69" s="29">
        <v>0</v>
      </c>
      <c r="AG69" s="29">
        <v>0</v>
      </c>
      <c r="AH69" s="29" t="s">
        <v>51</v>
      </c>
      <c r="AI69" s="29" t="s">
        <v>50</v>
      </c>
    </row>
    <row r="70" spans="1:35" s="3" customFormat="1" ht="45" x14ac:dyDescent="0.25">
      <c r="A70" s="61">
        <v>63</v>
      </c>
      <c r="B70" s="59" t="s">
        <v>267</v>
      </c>
      <c r="C70" s="21" t="s">
        <v>268</v>
      </c>
      <c r="D70" s="18" t="s">
        <v>48</v>
      </c>
      <c r="E70" s="18" t="s">
        <v>269</v>
      </c>
      <c r="F70" s="51">
        <v>44382</v>
      </c>
      <c r="G70" s="51">
        <v>44382</v>
      </c>
      <c r="H70" s="51">
        <v>44386</v>
      </c>
      <c r="I70" s="19">
        <v>44386</v>
      </c>
      <c r="J70" s="19">
        <v>44525</v>
      </c>
      <c r="K70" s="19">
        <v>44525</v>
      </c>
      <c r="L70" s="19">
        <v>44525</v>
      </c>
      <c r="M70" s="19">
        <v>44525</v>
      </c>
      <c r="N70" s="19">
        <v>44525</v>
      </c>
      <c r="O70" s="20">
        <f t="shared" ref="O70:O71" si="178">K70-I70</f>
        <v>139</v>
      </c>
      <c r="P70" s="20">
        <f t="shared" ref="P70:P71" si="179">(K70-G70)-(I70-H70)</f>
        <v>143</v>
      </c>
      <c r="Q70" s="20">
        <f t="shared" ref="Q70" si="180">(N70-G70)-(I70-H70)-(N70-M70)</f>
        <v>143</v>
      </c>
      <c r="R70" s="18">
        <v>1</v>
      </c>
      <c r="S70" s="18">
        <v>0</v>
      </c>
      <c r="T70" s="35">
        <v>15</v>
      </c>
      <c r="U70" s="35">
        <v>15</v>
      </c>
      <c r="V70" s="61">
        <v>458.33</v>
      </c>
      <c r="W70" s="61">
        <v>458.33</v>
      </c>
      <c r="X70" s="61">
        <v>0</v>
      </c>
      <c r="Y70" s="61">
        <v>458.33</v>
      </c>
      <c r="Z70" s="61">
        <v>458.33</v>
      </c>
      <c r="AA70" s="61">
        <v>458.33</v>
      </c>
      <c r="AB70" s="17">
        <v>0</v>
      </c>
      <c r="AC70" s="29" t="s">
        <v>49</v>
      </c>
      <c r="AD70" s="29" t="s">
        <v>50</v>
      </c>
      <c r="AE70" s="29">
        <v>0</v>
      </c>
      <c r="AF70" s="29">
        <v>0</v>
      </c>
      <c r="AG70" s="29">
        <v>0</v>
      </c>
      <c r="AH70" s="29" t="s">
        <v>51</v>
      </c>
      <c r="AI70" s="29" t="s">
        <v>50</v>
      </c>
    </row>
    <row r="71" spans="1:35" s="3" customFormat="1" ht="45" x14ac:dyDescent="0.25">
      <c r="A71" s="61">
        <v>64</v>
      </c>
      <c r="B71" s="59" t="s">
        <v>270</v>
      </c>
      <c r="C71" s="21" t="s">
        <v>271</v>
      </c>
      <c r="D71" s="18" t="s">
        <v>48</v>
      </c>
      <c r="E71" s="18" t="s">
        <v>272</v>
      </c>
      <c r="F71" s="51">
        <v>44391</v>
      </c>
      <c r="G71" s="51">
        <v>44391</v>
      </c>
      <c r="H71" s="51">
        <v>44399</v>
      </c>
      <c r="I71" s="19">
        <v>44399</v>
      </c>
      <c r="J71" s="19">
        <v>44543</v>
      </c>
      <c r="K71" s="19">
        <v>44543</v>
      </c>
      <c r="L71" s="19">
        <v>44543</v>
      </c>
      <c r="M71" s="19">
        <v>44543</v>
      </c>
      <c r="N71" s="19">
        <v>44543</v>
      </c>
      <c r="O71" s="20">
        <f t="shared" si="178"/>
        <v>144</v>
      </c>
      <c r="P71" s="20">
        <f t="shared" si="179"/>
        <v>152</v>
      </c>
      <c r="Q71" s="20">
        <f t="shared" ref="Q71" si="181">(N71-G71)-(I71-H71)-(N71-M71)</f>
        <v>152</v>
      </c>
      <c r="R71" s="18">
        <v>1</v>
      </c>
      <c r="S71" s="18">
        <v>0</v>
      </c>
      <c r="T71" s="35">
        <v>10</v>
      </c>
      <c r="U71" s="35">
        <v>15</v>
      </c>
      <c r="V71" s="61">
        <v>458.33</v>
      </c>
      <c r="W71" s="61">
        <v>458.33</v>
      </c>
      <c r="X71" s="61">
        <v>0</v>
      </c>
      <c r="Y71" s="61">
        <v>458.33</v>
      </c>
      <c r="Z71" s="61">
        <v>458.33</v>
      </c>
      <c r="AA71" s="61">
        <v>458.33</v>
      </c>
      <c r="AB71" s="17">
        <v>0</v>
      </c>
      <c r="AC71" s="29" t="s">
        <v>49</v>
      </c>
      <c r="AD71" s="29" t="s">
        <v>50</v>
      </c>
      <c r="AE71" s="29">
        <v>0</v>
      </c>
      <c r="AF71" s="29">
        <v>0</v>
      </c>
      <c r="AG71" s="29">
        <v>0</v>
      </c>
      <c r="AH71" s="29" t="s">
        <v>51</v>
      </c>
      <c r="AI71" s="29" t="s">
        <v>50</v>
      </c>
    </row>
    <row r="72" spans="1:35" s="3" customFormat="1" ht="45" x14ac:dyDescent="0.25">
      <c r="A72" s="61">
        <v>65</v>
      </c>
      <c r="B72" s="59" t="s">
        <v>273</v>
      </c>
      <c r="C72" s="21" t="s">
        <v>274</v>
      </c>
      <c r="D72" s="18" t="s">
        <v>48</v>
      </c>
      <c r="E72" s="18" t="s">
        <v>275</v>
      </c>
      <c r="F72" s="51">
        <v>44413</v>
      </c>
      <c r="G72" s="51">
        <v>44413</v>
      </c>
      <c r="H72" s="51">
        <v>44417</v>
      </c>
      <c r="I72" s="19">
        <v>44417</v>
      </c>
      <c r="J72" s="19">
        <v>44491</v>
      </c>
      <c r="K72" s="19">
        <v>44491</v>
      </c>
      <c r="L72" s="19">
        <v>44491</v>
      </c>
      <c r="M72" s="19">
        <v>44491</v>
      </c>
      <c r="N72" s="19">
        <v>44491</v>
      </c>
      <c r="O72" s="20">
        <f t="shared" ref="O72" si="182">K72-I72</f>
        <v>74</v>
      </c>
      <c r="P72" s="20">
        <f t="shared" ref="P72" si="183">(K72-G72)-(I72-H72)</f>
        <v>78</v>
      </c>
      <c r="Q72" s="20">
        <f t="shared" ref="Q72" si="184">(N72-G72)-(I72-H72)-(N72-M72)</f>
        <v>78</v>
      </c>
      <c r="R72" s="18">
        <v>1</v>
      </c>
      <c r="S72" s="18">
        <v>0</v>
      </c>
      <c r="T72" s="35">
        <v>15</v>
      </c>
      <c r="U72" s="35">
        <v>15</v>
      </c>
      <c r="V72" s="61">
        <v>458.33</v>
      </c>
      <c r="W72" s="61">
        <v>458.33</v>
      </c>
      <c r="X72" s="61">
        <v>0</v>
      </c>
      <c r="Y72" s="61">
        <v>458.33</v>
      </c>
      <c r="Z72" s="61">
        <v>458.33</v>
      </c>
      <c r="AA72" s="61">
        <v>458.33</v>
      </c>
      <c r="AB72" s="17">
        <v>0</v>
      </c>
      <c r="AC72" s="29" t="s">
        <v>49</v>
      </c>
      <c r="AD72" s="29" t="s">
        <v>50</v>
      </c>
      <c r="AE72" s="29">
        <v>0</v>
      </c>
      <c r="AF72" s="29">
        <v>0</v>
      </c>
      <c r="AG72" s="29">
        <v>0</v>
      </c>
      <c r="AH72" s="29" t="s">
        <v>51</v>
      </c>
      <c r="AI72" s="29" t="s">
        <v>50</v>
      </c>
    </row>
    <row r="73" spans="1:35" s="3" customFormat="1" ht="45" x14ac:dyDescent="0.25">
      <c r="A73" s="61">
        <v>66</v>
      </c>
      <c r="B73" s="59" t="s">
        <v>276</v>
      </c>
      <c r="C73" s="21" t="s">
        <v>277</v>
      </c>
      <c r="D73" s="18" t="s">
        <v>48</v>
      </c>
      <c r="E73" s="18" t="s">
        <v>278</v>
      </c>
      <c r="F73" s="51">
        <v>44417</v>
      </c>
      <c r="G73" s="51">
        <v>44417</v>
      </c>
      <c r="H73" s="51">
        <v>44418</v>
      </c>
      <c r="I73" s="19">
        <v>44418</v>
      </c>
      <c r="J73" s="19">
        <v>44530</v>
      </c>
      <c r="K73" s="19">
        <v>44530</v>
      </c>
      <c r="L73" s="19">
        <v>44530</v>
      </c>
      <c r="M73" s="19">
        <v>44530</v>
      </c>
      <c r="N73" s="19">
        <v>44530</v>
      </c>
      <c r="O73" s="20">
        <f t="shared" ref="O73" si="185">K73-I73</f>
        <v>112</v>
      </c>
      <c r="P73" s="20">
        <f t="shared" ref="P73" si="186">(K73-G73)-(I73-H73)</f>
        <v>113</v>
      </c>
      <c r="Q73" s="20">
        <f t="shared" ref="Q73" si="187">(N73-G73)-(I73-H73)-(N73-M73)</f>
        <v>113</v>
      </c>
      <c r="R73" s="18">
        <v>1</v>
      </c>
      <c r="S73" s="18">
        <v>0</v>
      </c>
      <c r="T73" s="35">
        <v>10</v>
      </c>
      <c r="U73" s="35">
        <v>15</v>
      </c>
      <c r="V73" s="61">
        <v>458.33</v>
      </c>
      <c r="W73" s="61">
        <v>458.33</v>
      </c>
      <c r="X73" s="61">
        <v>0</v>
      </c>
      <c r="Y73" s="61">
        <v>458.33</v>
      </c>
      <c r="Z73" s="61">
        <v>458.33</v>
      </c>
      <c r="AA73" s="61">
        <v>458.33</v>
      </c>
      <c r="AB73" s="17">
        <v>0</v>
      </c>
      <c r="AC73" s="29" t="s">
        <v>49</v>
      </c>
      <c r="AD73" s="29" t="s">
        <v>50</v>
      </c>
      <c r="AE73" s="29">
        <v>0</v>
      </c>
      <c r="AF73" s="29">
        <v>0</v>
      </c>
      <c r="AG73" s="29">
        <v>0</v>
      </c>
      <c r="AH73" s="29" t="s">
        <v>51</v>
      </c>
      <c r="AI73" s="29" t="s">
        <v>50</v>
      </c>
    </row>
    <row r="74" spans="1:35" s="3" customFormat="1" ht="45" x14ac:dyDescent="0.25">
      <c r="A74" s="61">
        <v>67</v>
      </c>
      <c r="B74" s="59" t="s">
        <v>279</v>
      </c>
      <c r="C74" s="21" t="s">
        <v>280</v>
      </c>
      <c r="D74" s="18" t="s">
        <v>48</v>
      </c>
      <c r="E74" s="18" t="s">
        <v>281</v>
      </c>
      <c r="F74" s="51">
        <v>44418</v>
      </c>
      <c r="G74" s="51">
        <v>44418</v>
      </c>
      <c r="H74" s="51">
        <v>44419</v>
      </c>
      <c r="I74" s="19">
        <v>44419</v>
      </c>
      <c r="J74" s="19">
        <v>44553</v>
      </c>
      <c r="K74" s="19">
        <v>44553</v>
      </c>
      <c r="L74" s="19">
        <v>44553</v>
      </c>
      <c r="M74" s="19">
        <v>44553</v>
      </c>
      <c r="N74" s="19">
        <v>44553</v>
      </c>
      <c r="O74" s="20">
        <f t="shared" ref="O74" si="188">K74-I74</f>
        <v>134</v>
      </c>
      <c r="P74" s="20">
        <f t="shared" ref="P74" si="189">(K74-G74)-(I74-H74)</f>
        <v>135</v>
      </c>
      <c r="Q74" s="20">
        <f t="shared" ref="Q74" si="190">(N74-G74)-(I74-H74)-(N74-M74)</f>
        <v>135</v>
      </c>
      <c r="R74" s="18">
        <v>1</v>
      </c>
      <c r="S74" s="18">
        <v>0</v>
      </c>
      <c r="T74" s="35">
        <v>10</v>
      </c>
      <c r="U74" s="35">
        <v>15</v>
      </c>
      <c r="V74" s="61">
        <v>458.33</v>
      </c>
      <c r="W74" s="61">
        <v>458.33</v>
      </c>
      <c r="X74" s="61">
        <v>0</v>
      </c>
      <c r="Y74" s="61">
        <v>458.33</v>
      </c>
      <c r="Z74" s="61">
        <v>458.33</v>
      </c>
      <c r="AA74" s="61">
        <v>458.33</v>
      </c>
      <c r="AB74" s="17">
        <v>0</v>
      </c>
      <c r="AC74" s="29" t="s">
        <v>49</v>
      </c>
      <c r="AD74" s="29" t="s">
        <v>50</v>
      </c>
      <c r="AE74" s="29">
        <v>0</v>
      </c>
      <c r="AF74" s="29">
        <v>0</v>
      </c>
      <c r="AG74" s="29">
        <v>0</v>
      </c>
      <c r="AH74" s="29" t="s">
        <v>51</v>
      </c>
      <c r="AI74" s="29" t="s">
        <v>50</v>
      </c>
    </row>
    <row r="75" spans="1:35" s="3" customFormat="1" ht="45" x14ac:dyDescent="0.25">
      <c r="A75" s="61">
        <v>68</v>
      </c>
      <c r="B75" s="59" t="s">
        <v>282</v>
      </c>
      <c r="C75" s="21" t="s">
        <v>283</v>
      </c>
      <c r="D75" s="18" t="s">
        <v>48</v>
      </c>
      <c r="E75" s="18" t="s">
        <v>284</v>
      </c>
      <c r="F75" s="51">
        <v>44425</v>
      </c>
      <c r="G75" s="51">
        <v>44425</v>
      </c>
      <c r="H75" s="51">
        <v>44427</v>
      </c>
      <c r="I75" s="19">
        <v>44427</v>
      </c>
      <c r="J75" s="19">
        <v>44510</v>
      </c>
      <c r="K75" s="19">
        <v>44510</v>
      </c>
      <c r="L75" s="19">
        <v>44510</v>
      </c>
      <c r="M75" s="19">
        <v>44510</v>
      </c>
      <c r="N75" s="19">
        <v>44510</v>
      </c>
      <c r="O75" s="20">
        <f t="shared" ref="O75" si="191">K75-I75</f>
        <v>83</v>
      </c>
      <c r="P75" s="20">
        <f t="shared" ref="P75" si="192">(K75-G75)-(I75-H75)</f>
        <v>85</v>
      </c>
      <c r="Q75" s="20">
        <f t="shared" ref="Q75" si="193">(N75-G75)-(I75-H75)-(N75-M75)</f>
        <v>85</v>
      </c>
      <c r="R75" s="18">
        <v>1</v>
      </c>
      <c r="S75" s="18">
        <v>0</v>
      </c>
      <c r="T75" s="35">
        <v>10</v>
      </c>
      <c r="U75" s="35">
        <v>15</v>
      </c>
      <c r="V75" s="61">
        <v>458.33</v>
      </c>
      <c r="W75" s="61">
        <v>458.33</v>
      </c>
      <c r="X75" s="61">
        <v>0</v>
      </c>
      <c r="Y75" s="61">
        <v>458.33</v>
      </c>
      <c r="Z75" s="61">
        <v>458.33</v>
      </c>
      <c r="AA75" s="61">
        <v>458.33</v>
      </c>
      <c r="AB75" s="17">
        <v>0</v>
      </c>
      <c r="AC75" s="29" t="s">
        <v>49</v>
      </c>
      <c r="AD75" s="29" t="s">
        <v>50</v>
      </c>
      <c r="AE75" s="29">
        <v>0</v>
      </c>
      <c r="AF75" s="29">
        <v>0</v>
      </c>
      <c r="AG75" s="29">
        <v>0</v>
      </c>
      <c r="AH75" s="29" t="s">
        <v>51</v>
      </c>
      <c r="AI75" s="29" t="s">
        <v>50</v>
      </c>
    </row>
    <row r="76" spans="1:35" s="3" customFormat="1" ht="45" x14ac:dyDescent="0.25">
      <c r="A76" s="61">
        <v>69</v>
      </c>
      <c r="B76" s="59" t="s">
        <v>285</v>
      </c>
      <c r="C76" s="21" t="s">
        <v>286</v>
      </c>
      <c r="D76" s="18" t="s">
        <v>48</v>
      </c>
      <c r="E76" s="18" t="s">
        <v>287</v>
      </c>
      <c r="F76" s="51">
        <v>44428</v>
      </c>
      <c r="G76" s="51">
        <v>44428</v>
      </c>
      <c r="H76" s="51">
        <v>44431</v>
      </c>
      <c r="I76" s="19">
        <v>44431</v>
      </c>
      <c r="J76" s="19">
        <v>44497</v>
      </c>
      <c r="K76" s="19">
        <v>44497</v>
      </c>
      <c r="L76" s="19">
        <v>44497</v>
      </c>
      <c r="M76" s="19">
        <v>44497</v>
      </c>
      <c r="N76" s="19">
        <v>44497</v>
      </c>
      <c r="O76" s="20">
        <f t="shared" ref="O76" si="194">K76-I76</f>
        <v>66</v>
      </c>
      <c r="P76" s="20">
        <f t="shared" ref="P76" si="195">(K76-G76)-(I76-H76)</f>
        <v>69</v>
      </c>
      <c r="Q76" s="20">
        <f t="shared" ref="Q76" si="196">(N76-G76)-(I76-H76)-(N76-M76)</f>
        <v>69</v>
      </c>
      <c r="R76" s="18">
        <v>1</v>
      </c>
      <c r="S76" s="18">
        <v>0</v>
      </c>
      <c r="T76" s="35">
        <v>10</v>
      </c>
      <c r="U76" s="35">
        <v>10</v>
      </c>
      <c r="V76" s="61">
        <v>458.33</v>
      </c>
      <c r="W76" s="61">
        <v>458.33</v>
      </c>
      <c r="X76" s="61">
        <v>0</v>
      </c>
      <c r="Y76" s="61">
        <v>458.33</v>
      </c>
      <c r="Z76" s="61">
        <v>458.33</v>
      </c>
      <c r="AA76" s="61">
        <v>458.33</v>
      </c>
      <c r="AB76" s="17">
        <v>0</v>
      </c>
      <c r="AC76" s="29" t="s">
        <v>49</v>
      </c>
      <c r="AD76" s="29" t="s">
        <v>50</v>
      </c>
      <c r="AE76" s="29">
        <v>0</v>
      </c>
      <c r="AF76" s="29">
        <v>0</v>
      </c>
      <c r="AG76" s="29">
        <v>0</v>
      </c>
      <c r="AH76" s="29" t="s">
        <v>51</v>
      </c>
      <c r="AI76" s="29" t="s">
        <v>50</v>
      </c>
    </row>
    <row r="77" spans="1:35" s="3" customFormat="1" ht="45" x14ac:dyDescent="0.25">
      <c r="A77" s="61">
        <v>70</v>
      </c>
      <c r="B77" s="59" t="s">
        <v>288</v>
      </c>
      <c r="C77" s="21" t="s">
        <v>289</v>
      </c>
      <c r="D77" s="18" t="s">
        <v>48</v>
      </c>
      <c r="E77" s="18" t="s">
        <v>290</v>
      </c>
      <c r="F77" s="51">
        <v>44431</v>
      </c>
      <c r="G77" s="51">
        <v>44431</v>
      </c>
      <c r="H77" s="51">
        <v>44433</v>
      </c>
      <c r="I77" s="19">
        <v>44433</v>
      </c>
      <c r="J77" s="19">
        <v>44543</v>
      </c>
      <c r="K77" s="19">
        <v>44543</v>
      </c>
      <c r="L77" s="19">
        <v>44543</v>
      </c>
      <c r="M77" s="19">
        <v>44543</v>
      </c>
      <c r="N77" s="19">
        <v>44543</v>
      </c>
      <c r="O77" s="20">
        <f t="shared" ref="O77" si="197">K77-I77</f>
        <v>110</v>
      </c>
      <c r="P77" s="20">
        <f t="shared" ref="P77" si="198">(K77-G77)-(I77-H77)</f>
        <v>112</v>
      </c>
      <c r="Q77" s="20">
        <f t="shared" ref="Q77" si="199">(N77-G77)-(I77-H77)-(N77-M77)</f>
        <v>112</v>
      </c>
      <c r="R77" s="18">
        <v>1</v>
      </c>
      <c r="S77" s="18">
        <v>0</v>
      </c>
      <c r="T77" s="35">
        <v>10</v>
      </c>
      <c r="U77" s="35">
        <v>15</v>
      </c>
      <c r="V77" s="61">
        <v>458.33</v>
      </c>
      <c r="W77" s="61">
        <v>458.33</v>
      </c>
      <c r="X77" s="61">
        <v>0</v>
      </c>
      <c r="Y77" s="61">
        <v>458.33</v>
      </c>
      <c r="Z77" s="61">
        <v>458.33</v>
      </c>
      <c r="AA77" s="61">
        <v>458.33</v>
      </c>
      <c r="AB77" s="17">
        <v>0</v>
      </c>
      <c r="AC77" s="29" t="s">
        <v>49</v>
      </c>
      <c r="AD77" s="29" t="s">
        <v>50</v>
      </c>
      <c r="AE77" s="29">
        <v>0</v>
      </c>
      <c r="AF77" s="29">
        <v>0</v>
      </c>
      <c r="AG77" s="29">
        <v>0</v>
      </c>
      <c r="AH77" s="29" t="s">
        <v>51</v>
      </c>
      <c r="AI77" s="29" t="s">
        <v>50</v>
      </c>
    </row>
    <row r="78" spans="1:35" s="3" customFormat="1" ht="45" x14ac:dyDescent="0.25">
      <c r="A78" s="61">
        <v>71</v>
      </c>
      <c r="B78" s="59" t="s">
        <v>291</v>
      </c>
      <c r="C78" s="21" t="s">
        <v>292</v>
      </c>
      <c r="D78" s="18" t="s">
        <v>48</v>
      </c>
      <c r="E78" s="18" t="s">
        <v>293</v>
      </c>
      <c r="F78" s="51">
        <v>44438</v>
      </c>
      <c r="G78" s="51">
        <v>44438</v>
      </c>
      <c r="H78" s="51">
        <v>44441</v>
      </c>
      <c r="I78" s="19">
        <v>44441</v>
      </c>
      <c r="J78" s="19">
        <v>44543</v>
      </c>
      <c r="K78" s="19">
        <v>44543</v>
      </c>
      <c r="L78" s="19">
        <v>44543</v>
      </c>
      <c r="M78" s="19">
        <v>44543</v>
      </c>
      <c r="N78" s="19">
        <v>44543</v>
      </c>
      <c r="O78" s="20">
        <f t="shared" ref="O78" si="200">K78-I78</f>
        <v>102</v>
      </c>
      <c r="P78" s="20">
        <f t="shared" ref="P78" si="201">(K78-G78)-(I78-H78)</f>
        <v>105</v>
      </c>
      <c r="Q78" s="20">
        <f t="shared" ref="Q78" si="202">(N78-G78)-(I78-H78)-(N78-M78)</f>
        <v>105</v>
      </c>
      <c r="R78" s="18">
        <v>1</v>
      </c>
      <c r="S78" s="18">
        <v>0</v>
      </c>
      <c r="T78" s="35">
        <v>10</v>
      </c>
      <c r="U78" s="35">
        <v>15</v>
      </c>
      <c r="V78" s="61">
        <v>458.33</v>
      </c>
      <c r="W78" s="61">
        <v>458.33</v>
      </c>
      <c r="X78" s="61">
        <v>0</v>
      </c>
      <c r="Y78" s="61">
        <v>458.33</v>
      </c>
      <c r="Z78" s="61">
        <v>458.33</v>
      </c>
      <c r="AA78" s="61">
        <v>458.33</v>
      </c>
      <c r="AB78" s="17">
        <v>0</v>
      </c>
      <c r="AC78" s="29" t="s">
        <v>49</v>
      </c>
      <c r="AD78" s="29" t="s">
        <v>50</v>
      </c>
      <c r="AE78" s="29">
        <v>0</v>
      </c>
      <c r="AF78" s="29">
        <v>0</v>
      </c>
      <c r="AG78" s="29">
        <v>0</v>
      </c>
      <c r="AH78" s="29" t="s">
        <v>51</v>
      </c>
      <c r="AI78" s="29" t="s">
        <v>50</v>
      </c>
    </row>
    <row r="79" spans="1:35" s="3" customFormat="1" ht="45" x14ac:dyDescent="0.25">
      <c r="A79" s="61">
        <v>72</v>
      </c>
      <c r="B79" s="59" t="s">
        <v>294</v>
      </c>
      <c r="C79" s="21" t="s">
        <v>295</v>
      </c>
      <c r="D79" s="18" t="s">
        <v>48</v>
      </c>
      <c r="E79" s="18" t="s">
        <v>296</v>
      </c>
      <c r="F79" s="51">
        <v>44447</v>
      </c>
      <c r="G79" s="51">
        <v>44447</v>
      </c>
      <c r="H79" s="51">
        <v>44452</v>
      </c>
      <c r="I79" s="19">
        <v>44452</v>
      </c>
      <c r="J79" s="19">
        <v>44530</v>
      </c>
      <c r="K79" s="19">
        <v>44530</v>
      </c>
      <c r="L79" s="19">
        <v>44530</v>
      </c>
      <c r="M79" s="19">
        <v>44530</v>
      </c>
      <c r="N79" s="19">
        <v>44530</v>
      </c>
      <c r="O79" s="20">
        <f t="shared" ref="O79" si="203">K79-I79</f>
        <v>78</v>
      </c>
      <c r="P79" s="20">
        <f t="shared" ref="P79" si="204">(K79-G79)-(I79-H79)</f>
        <v>83</v>
      </c>
      <c r="Q79" s="20">
        <f t="shared" ref="Q79" si="205">(N79-G79)-(I79-H79)-(N79-M79)</f>
        <v>83</v>
      </c>
      <c r="R79" s="18">
        <v>1</v>
      </c>
      <c r="S79" s="18">
        <v>0</v>
      </c>
      <c r="T79" s="35">
        <v>10</v>
      </c>
      <c r="U79" s="35">
        <v>15</v>
      </c>
      <c r="V79" s="61">
        <v>458.33</v>
      </c>
      <c r="W79" s="61">
        <v>458.33</v>
      </c>
      <c r="X79" s="61">
        <v>0</v>
      </c>
      <c r="Y79" s="61">
        <v>458.33</v>
      </c>
      <c r="Z79" s="61">
        <v>458.33</v>
      </c>
      <c r="AA79" s="61">
        <v>458.33</v>
      </c>
      <c r="AB79" s="17">
        <v>0</v>
      </c>
      <c r="AC79" s="29" t="s">
        <v>49</v>
      </c>
      <c r="AD79" s="29" t="s">
        <v>50</v>
      </c>
      <c r="AE79" s="29">
        <v>0</v>
      </c>
      <c r="AF79" s="29">
        <v>0</v>
      </c>
      <c r="AG79" s="29">
        <v>0</v>
      </c>
      <c r="AH79" s="29" t="s">
        <v>51</v>
      </c>
      <c r="AI79" s="29" t="s">
        <v>50</v>
      </c>
    </row>
    <row r="80" spans="1:35" s="3" customFormat="1" ht="45" x14ac:dyDescent="0.25">
      <c r="A80" s="61">
        <v>73</v>
      </c>
      <c r="B80" s="59" t="s">
        <v>297</v>
      </c>
      <c r="C80" s="21" t="s">
        <v>298</v>
      </c>
      <c r="D80" s="18" t="s">
        <v>48</v>
      </c>
      <c r="E80" s="18" t="s">
        <v>299</v>
      </c>
      <c r="F80" s="51">
        <v>44449</v>
      </c>
      <c r="G80" s="51">
        <v>44449</v>
      </c>
      <c r="H80" s="51">
        <v>44452</v>
      </c>
      <c r="I80" s="19">
        <v>44452</v>
      </c>
      <c r="J80" s="19">
        <v>44496</v>
      </c>
      <c r="K80" s="19">
        <v>44496</v>
      </c>
      <c r="L80" s="19">
        <v>44496</v>
      </c>
      <c r="M80" s="19">
        <v>44496</v>
      </c>
      <c r="N80" s="19">
        <v>44496</v>
      </c>
      <c r="O80" s="20">
        <f t="shared" ref="O80" si="206">K80-I80</f>
        <v>44</v>
      </c>
      <c r="P80" s="20">
        <f t="shared" ref="P80" si="207">(K80-G80)-(I80-H80)</f>
        <v>47</v>
      </c>
      <c r="Q80" s="20">
        <f t="shared" ref="Q80" si="208">(N80-G80)-(I80-H80)-(N80-M80)</f>
        <v>47</v>
      </c>
      <c r="R80" s="18">
        <v>1</v>
      </c>
      <c r="S80" s="18">
        <v>0</v>
      </c>
      <c r="T80" s="35">
        <v>10</v>
      </c>
      <c r="U80" s="35">
        <v>10</v>
      </c>
      <c r="V80" s="61">
        <v>458.33</v>
      </c>
      <c r="W80" s="61">
        <v>458.33</v>
      </c>
      <c r="X80" s="61">
        <v>0</v>
      </c>
      <c r="Y80" s="61">
        <v>458.33</v>
      </c>
      <c r="Z80" s="61">
        <v>458.33</v>
      </c>
      <c r="AA80" s="61">
        <v>458.33</v>
      </c>
      <c r="AB80" s="17">
        <v>0</v>
      </c>
      <c r="AC80" s="29" t="s">
        <v>49</v>
      </c>
      <c r="AD80" s="29" t="s">
        <v>50</v>
      </c>
      <c r="AE80" s="29">
        <v>0</v>
      </c>
      <c r="AF80" s="29">
        <v>0</v>
      </c>
      <c r="AG80" s="29">
        <v>0</v>
      </c>
      <c r="AH80" s="29" t="s">
        <v>51</v>
      </c>
      <c r="AI80" s="29" t="s">
        <v>50</v>
      </c>
    </row>
    <row r="81" spans="1:35" s="3" customFormat="1" ht="45" x14ac:dyDescent="0.25">
      <c r="A81" s="61">
        <v>74</v>
      </c>
      <c r="B81" s="59" t="s">
        <v>302</v>
      </c>
      <c r="C81" s="21" t="s">
        <v>300</v>
      </c>
      <c r="D81" s="18" t="s">
        <v>48</v>
      </c>
      <c r="E81" s="18" t="s">
        <v>301</v>
      </c>
      <c r="F81" s="51">
        <v>44449</v>
      </c>
      <c r="G81" s="51">
        <v>44449</v>
      </c>
      <c r="H81" s="51">
        <v>44452</v>
      </c>
      <c r="I81" s="19">
        <v>44452</v>
      </c>
      <c r="J81" s="19">
        <v>44488</v>
      </c>
      <c r="K81" s="19">
        <v>44488</v>
      </c>
      <c r="L81" s="19">
        <v>44488</v>
      </c>
      <c r="M81" s="19">
        <v>44488</v>
      </c>
      <c r="N81" s="19">
        <v>44488</v>
      </c>
      <c r="O81" s="20">
        <f t="shared" ref="O81" si="209">K81-I81</f>
        <v>36</v>
      </c>
      <c r="P81" s="20">
        <f t="shared" ref="P81" si="210">(K81-G81)-(I81-H81)</f>
        <v>39</v>
      </c>
      <c r="Q81" s="20">
        <f t="shared" ref="Q81" si="211">(N81-G81)-(I81-H81)-(N81-M81)</f>
        <v>39</v>
      </c>
      <c r="R81" s="18">
        <v>1</v>
      </c>
      <c r="S81" s="18">
        <v>0</v>
      </c>
      <c r="T81" s="35">
        <v>15</v>
      </c>
      <c r="U81" s="35">
        <v>15</v>
      </c>
      <c r="V81" s="61">
        <v>458.33</v>
      </c>
      <c r="W81" s="61">
        <v>458.33</v>
      </c>
      <c r="X81" s="61">
        <v>0</v>
      </c>
      <c r="Y81" s="61">
        <v>458.33</v>
      </c>
      <c r="Z81" s="61">
        <v>458.33</v>
      </c>
      <c r="AA81" s="61">
        <v>458.33</v>
      </c>
      <c r="AB81" s="17">
        <v>0</v>
      </c>
      <c r="AC81" s="29" t="s">
        <v>49</v>
      </c>
      <c r="AD81" s="29" t="s">
        <v>50</v>
      </c>
      <c r="AE81" s="29">
        <v>0</v>
      </c>
      <c r="AF81" s="29">
        <v>0</v>
      </c>
      <c r="AG81" s="29">
        <v>0</v>
      </c>
      <c r="AH81" s="29" t="s">
        <v>51</v>
      </c>
      <c r="AI81" s="29" t="s">
        <v>50</v>
      </c>
    </row>
    <row r="82" spans="1:35" s="3" customFormat="1" ht="60" x14ac:dyDescent="0.25">
      <c r="A82" s="61">
        <v>75</v>
      </c>
      <c r="B82" s="59" t="s">
        <v>303</v>
      </c>
      <c r="C82" s="21" t="s">
        <v>304</v>
      </c>
      <c r="D82" s="18" t="s">
        <v>48</v>
      </c>
      <c r="E82" s="18" t="s">
        <v>305</v>
      </c>
      <c r="F82" s="51">
        <v>44483</v>
      </c>
      <c r="G82" s="51">
        <v>44483</v>
      </c>
      <c r="H82" s="51">
        <v>44484</v>
      </c>
      <c r="I82" s="19">
        <v>44484</v>
      </c>
      <c r="J82" s="19">
        <v>44496</v>
      </c>
      <c r="K82" s="19">
        <v>44496</v>
      </c>
      <c r="L82" s="19">
        <v>44496</v>
      </c>
      <c r="M82" s="19">
        <v>44496</v>
      </c>
      <c r="N82" s="19">
        <v>44496</v>
      </c>
      <c r="O82" s="20">
        <f t="shared" ref="O82" si="212">K82-I82</f>
        <v>12</v>
      </c>
      <c r="P82" s="20">
        <f t="shared" ref="P82" si="213">(K82-G82)-(I82-H82)</f>
        <v>13</v>
      </c>
      <c r="Q82" s="20">
        <f t="shared" ref="Q82" si="214">(N82-G82)-(I82-H82)-(N82-M82)</f>
        <v>13</v>
      </c>
      <c r="R82" s="18">
        <v>1</v>
      </c>
      <c r="S82" s="18">
        <v>0</v>
      </c>
      <c r="T82" s="35">
        <v>15</v>
      </c>
      <c r="U82" s="35">
        <v>15</v>
      </c>
      <c r="V82" s="61">
        <v>458.33</v>
      </c>
      <c r="W82" s="61">
        <v>458.33</v>
      </c>
      <c r="X82" s="61">
        <v>0</v>
      </c>
      <c r="Y82" s="61">
        <v>458.33</v>
      </c>
      <c r="Z82" s="61">
        <v>458.33</v>
      </c>
      <c r="AA82" s="61">
        <v>458.33</v>
      </c>
      <c r="AB82" s="17">
        <v>0</v>
      </c>
      <c r="AC82" s="29" t="s">
        <v>49</v>
      </c>
      <c r="AD82" s="29" t="s">
        <v>50</v>
      </c>
      <c r="AE82" s="29">
        <v>0</v>
      </c>
      <c r="AF82" s="29">
        <v>0</v>
      </c>
      <c r="AG82" s="29">
        <v>0</v>
      </c>
      <c r="AH82" s="29" t="s">
        <v>51</v>
      </c>
      <c r="AI82" s="29" t="s">
        <v>50</v>
      </c>
    </row>
    <row r="83" spans="1:35" s="3" customFormat="1" ht="45" x14ac:dyDescent="0.25">
      <c r="A83" s="61">
        <v>76</v>
      </c>
      <c r="B83" s="59" t="s">
        <v>309</v>
      </c>
      <c r="C83" s="21" t="s">
        <v>310</v>
      </c>
      <c r="D83" s="18" t="s">
        <v>48</v>
      </c>
      <c r="E83" s="18" t="s">
        <v>311</v>
      </c>
      <c r="F83" s="51">
        <v>44487</v>
      </c>
      <c r="G83" s="51">
        <v>44487</v>
      </c>
      <c r="H83" s="51">
        <v>44489</v>
      </c>
      <c r="I83" s="19">
        <v>44489</v>
      </c>
      <c r="J83" s="19">
        <v>44515</v>
      </c>
      <c r="K83" s="19">
        <v>44515</v>
      </c>
      <c r="L83" s="19">
        <v>44515</v>
      </c>
      <c r="M83" s="19">
        <v>44515</v>
      </c>
      <c r="N83" s="19">
        <v>44515</v>
      </c>
      <c r="O83" s="20">
        <f t="shared" ref="O83" si="215">K83-I83</f>
        <v>26</v>
      </c>
      <c r="P83" s="20">
        <f t="shared" ref="P83" si="216">(K83-G83)-(I83-H83)</f>
        <v>28</v>
      </c>
      <c r="Q83" s="20">
        <f t="shared" ref="Q83" si="217">(N83-G83)-(I83-H83)-(N83-M83)</f>
        <v>28</v>
      </c>
      <c r="R83" s="18">
        <v>1</v>
      </c>
      <c r="S83" s="18">
        <v>0</v>
      </c>
      <c r="T83" s="35">
        <v>15</v>
      </c>
      <c r="U83" s="35">
        <v>15</v>
      </c>
      <c r="V83" s="61">
        <v>458.33</v>
      </c>
      <c r="W83" s="61">
        <v>458.33</v>
      </c>
      <c r="X83" s="61">
        <v>0</v>
      </c>
      <c r="Y83" s="61">
        <v>458.33</v>
      </c>
      <c r="Z83" s="61">
        <v>458.33</v>
      </c>
      <c r="AA83" s="61">
        <v>458.33</v>
      </c>
      <c r="AB83" s="17">
        <v>0</v>
      </c>
      <c r="AC83" s="29" t="s">
        <v>49</v>
      </c>
      <c r="AD83" s="29" t="s">
        <v>50</v>
      </c>
      <c r="AE83" s="29">
        <v>0</v>
      </c>
      <c r="AF83" s="29">
        <v>0</v>
      </c>
      <c r="AG83" s="29">
        <v>0</v>
      </c>
      <c r="AH83" s="29" t="s">
        <v>51</v>
      </c>
      <c r="AI83" s="29" t="s">
        <v>50</v>
      </c>
    </row>
    <row r="84" spans="1:35" s="3" customFormat="1" ht="45" x14ac:dyDescent="0.25">
      <c r="A84" s="61">
        <v>77</v>
      </c>
      <c r="B84" s="59" t="s">
        <v>312</v>
      </c>
      <c r="C84" s="21" t="s">
        <v>313</v>
      </c>
      <c r="D84" s="18" t="s">
        <v>48</v>
      </c>
      <c r="E84" s="18" t="s">
        <v>314</v>
      </c>
      <c r="F84" s="51">
        <v>44490</v>
      </c>
      <c r="G84" s="51">
        <v>44490</v>
      </c>
      <c r="H84" s="51">
        <v>44495</v>
      </c>
      <c r="I84" s="19">
        <v>44495</v>
      </c>
      <c r="J84" s="19">
        <v>44515</v>
      </c>
      <c r="K84" s="19">
        <v>44515</v>
      </c>
      <c r="L84" s="19">
        <v>44515</v>
      </c>
      <c r="M84" s="19">
        <v>44515</v>
      </c>
      <c r="N84" s="19">
        <v>44515</v>
      </c>
      <c r="O84" s="20">
        <f t="shared" ref="O84" si="218">K84-I84</f>
        <v>20</v>
      </c>
      <c r="P84" s="20">
        <f t="shared" ref="P84" si="219">(K84-G84)-(I84-H84)</f>
        <v>25</v>
      </c>
      <c r="Q84" s="20">
        <f t="shared" ref="Q84" si="220">(N84-G84)-(I84-H84)-(N84-M84)</f>
        <v>25</v>
      </c>
      <c r="R84" s="18">
        <v>1</v>
      </c>
      <c r="S84" s="18">
        <v>0</v>
      </c>
      <c r="T84" s="35">
        <v>15</v>
      </c>
      <c r="U84" s="35">
        <v>15</v>
      </c>
      <c r="V84" s="61">
        <v>458.33</v>
      </c>
      <c r="W84" s="61">
        <v>458.33</v>
      </c>
      <c r="X84" s="61">
        <v>0</v>
      </c>
      <c r="Y84" s="61">
        <v>458.33</v>
      </c>
      <c r="Z84" s="61">
        <v>458.33</v>
      </c>
      <c r="AA84" s="61">
        <v>458.33</v>
      </c>
      <c r="AB84" s="17">
        <v>0</v>
      </c>
      <c r="AC84" s="29" t="s">
        <v>49</v>
      </c>
      <c r="AD84" s="29" t="s">
        <v>50</v>
      </c>
      <c r="AE84" s="29">
        <v>0</v>
      </c>
      <c r="AF84" s="29">
        <v>0</v>
      </c>
      <c r="AG84" s="29">
        <v>0</v>
      </c>
      <c r="AH84" s="29" t="s">
        <v>51</v>
      </c>
      <c r="AI84" s="29" t="s">
        <v>50</v>
      </c>
    </row>
    <row r="85" spans="1:35" s="3" customFormat="1" ht="45" x14ac:dyDescent="0.25">
      <c r="A85" s="61">
        <v>78</v>
      </c>
      <c r="B85" s="59" t="s">
        <v>315</v>
      </c>
      <c r="C85" s="21" t="s">
        <v>316</v>
      </c>
      <c r="D85" s="18" t="s">
        <v>48</v>
      </c>
      <c r="E85" s="18" t="s">
        <v>317</v>
      </c>
      <c r="F85" s="51">
        <v>44509</v>
      </c>
      <c r="G85" s="51">
        <v>44509</v>
      </c>
      <c r="H85" s="51">
        <v>44515</v>
      </c>
      <c r="I85" s="19">
        <v>44515</v>
      </c>
      <c r="J85" s="19">
        <v>44530</v>
      </c>
      <c r="K85" s="19">
        <v>44530</v>
      </c>
      <c r="L85" s="19">
        <v>44530</v>
      </c>
      <c r="M85" s="19">
        <v>44530</v>
      </c>
      <c r="N85" s="19">
        <v>44530</v>
      </c>
      <c r="O85" s="20">
        <f t="shared" ref="O85" si="221">K85-I85</f>
        <v>15</v>
      </c>
      <c r="P85" s="20">
        <f t="shared" ref="P85" si="222">(K85-G85)-(I85-H85)</f>
        <v>21</v>
      </c>
      <c r="Q85" s="20">
        <f t="shared" ref="Q85" si="223">(N85-G85)-(I85-H85)-(N85-M85)</f>
        <v>21</v>
      </c>
      <c r="R85" s="18">
        <v>1</v>
      </c>
      <c r="S85" s="18">
        <v>0</v>
      </c>
      <c r="T85" s="35">
        <v>10</v>
      </c>
      <c r="U85" s="35">
        <v>15</v>
      </c>
      <c r="V85" s="61">
        <v>458.33</v>
      </c>
      <c r="W85" s="61">
        <v>458.33</v>
      </c>
      <c r="X85" s="61">
        <v>0</v>
      </c>
      <c r="Y85" s="61">
        <v>458.33</v>
      </c>
      <c r="Z85" s="61">
        <v>458.33</v>
      </c>
      <c r="AA85" s="61">
        <v>458.33</v>
      </c>
      <c r="AB85" s="17">
        <v>0</v>
      </c>
      <c r="AC85" s="29" t="s">
        <v>49</v>
      </c>
      <c r="AD85" s="29" t="s">
        <v>50</v>
      </c>
      <c r="AE85" s="29">
        <v>0</v>
      </c>
      <c r="AF85" s="29">
        <v>0</v>
      </c>
      <c r="AG85" s="29">
        <v>0</v>
      </c>
      <c r="AH85" s="29" t="s">
        <v>51</v>
      </c>
      <c r="AI85" s="29" t="s">
        <v>50</v>
      </c>
    </row>
    <row r="86" spans="1:35" s="3" customFormat="1" ht="45" x14ac:dyDescent="0.25">
      <c r="A86" s="61">
        <v>79</v>
      </c>
      <c r="B86" s="59" t="s">
        <v>318</v>
      </c>
      <c r="C86" s="21" t="s">
        <v>319</v>
      </c>
      <c r="D86" s="18" t="s">
        <v>48</v>
      </c>
      <c r="E86" s="18" t="s">
        <v>320</v>
      </c>
      <c r="F86" s="51">
        <v>44512</v>
      </c>
      <c r="G86" s="51">
        <v>44512</v>
      </c>
      <c r="H86" s="51">
        <v>44515</v>
      </c>
      <c r="I86" s="19">
        <v>44515</v>
      </c>
      <c r="J86" s="19">
        <v>44560</v>
      </c>
      <c r="K86" s="19">
        <v>44560</v>
      </c>
      <c r="L86" s="19">
        <v>44560</v>
      </c>
      <c r="M86" s="19">
        <v>44560</v>
      </c>
      <c r="N86" s="19">
        <v>44560</v>
      </c>
      <c r="O86" s="20">
        <f t="shared" ref="O86" si="224">K86-I86</f>
        <v>45</v>
      </c>
      <c r="P86" s="20">
        <f t="shared" ref="P86" si="225">(K86-G86)-(I86-H86)</f>
        <v>48</v>
      </c>
      <c r="Q86" s="20">
        <f t="shared" ref="Q86" si="226">(N86-G86)-(I86-H86)-(N86-M86)</f>
        <v>48</v>
      </c>
      <c r="R86" s="18">
        <v>1</v>
      </c>
      <c r="S86" s="18">
        <v>0</v>
      </c>
      <c r="T86" s="35">
        <v>10</v>
      </c>
      <c r="U86" s="35">
        <v>15</v>
      </c>
      <c r="V86" s="61">
        <v>458.33</v>
      </c>
      <c r="W86" s="61">
        <v>458.33</v>
      </c>
      <c r="X86" s="61">
        <v>0</v>
      </c>
      <c r="Y86" s="61">
        <v>458.33</v>
      </c>
      <c r="Z86" s="61">
        <v>458.33</v>
      </c>
      <c r="AA86" s="61">
        <v>458.33</v>
      </c>
      <c r="AB86" s="17">
        <v>0</v>
      </c>
      <c r="AC86" s="29" t="s">
        <v>49</v>
      </c>
      <c r="AD86" s="29" t="s">
        <v>50</v>
      </c>
      <c r="AE86" s="29">
        <v>0</v>
      </c>
      <c r="AF86" s="29">
        <v>0</v>
      </c>
      <c r="AG86" s="29">
        <v>0</v>
      </c>
      <c r="AH86" s="29" t="s">
        <v>51</v>
      </c>
      <c r="AI86" s="29" t="s">
        <v>50</v>
      </c>
    </row>
    <row r="87" spans="1:35" s="3" customFormat="1" ht="75" x14ac:dyDescent="0.25">
      <c r="A87" s="61">
        <v>80</v>
      </c>
      <c r="B87" s="59" t="s">
        <v>321</v>
      </c>
      <c r="C87" s="21" t="s">
        <v>322</v>
      </c>
      <c r="D87" s="18" t="s">
        <v>48</v>
      </c>
      <c r="E87" s="18" t="s">
        <v>323</v>
      </c>
      <c r="F87" s="51">
        <v>44519</v>
      </c>
      <c r="G87" s="51">
        <v>44519</v>
      </c>
      <c r="H87" s="51">
        <v>44522</v>
      </c>
      <c r="I87" s="19">
        <v>44522</v>
      </c>
      <c r="J87" s="19">
        <v>44560</v>
      </c>
      <c r="K87" s="19">
        <v>44560</v>
      </c>
      <c r="L87" s="19">
        <v>44560</v>
      </c>
      <c r="M87" s="19">
        <v>44560</v>
      </c>
      <c r="N87" s="19">
        <v>44560</v>
      </c>
      <c r="O87" s="20">
        <f t="shared" ref="O87" si="227">K87-I87</f>
        <v>38</v>
      </c>
      <c r="P87" s="20">
        <f t="shared" ref="P87" si="228">(K87-G87)-(I87-H87)</f>
        <v>41</v>
      </c>
      <c r="Q87" s="20">
        <f t="shared" ref="Q87" si="229">(N87-G87)-(I87-H87)-(N87-M87)</f>
        <v>41</v>
      </c>
      <c r="R87" s="18">
        <v>1</v>
      </c>
      <c r="S87" s="18">
        <v>0</v>
      </c>
      <c r="T87" s="35">
        <v>15</v>
      </c>
      <c r="U87" s="35">
        <v>15</v>
      </c>
      <c r="V87" s="61">
        <v>458.33</v>
      </c>
      <c r="W87" s="61">
        <v>458.33</v>
      </c>
      <c r="X87" s="61">
        <v>0</v>
      </c>
      <c r="Y87" s="61">
        <v>458.33</v>
      </c>
      <c r="Z87" s="61">
        <v>458.33</v>
      </c>
      <c r="AA87" s="61">
        <v>458.33</v>
      </c>
      <c r="AB87" s="17">
        <v>0</v>
      </c>
      <c r="AC87" s="29" t="s">
        <v>49</v>
      </c>
      <c r="AD87" s="29" t="s">
        <v>50</v>
      </c>
      <c r="AE87" s="29">
        <v>0</v>
      </c>
      <c r="AF87" s="29">
        <v>0</v>
      </c>
      <c r="AG87" s="29">
        <v>0</v>
      </c>
      <c r="AH87" s="29" t="s">
        <v>51</v>
      </c>
      <c r="AI87" s="29" t="s">
        <v>50</v>
      </c>
    </row>
    <row r="88" spans="1:35" s="3" customFormat="1" ht="45" x14ac:dyDescent="0.25">
      <c r="A88" s="61">
        <v>81</v>
      </c>
      <c r="B88" s="59" t="s">
        <v>324</v>
      </c>
      <c r="C88" s="21" t="s">
        <v>325</v>
      </c>
      <c r="D88" s="18" t="s">
        <v>48</v>
      </c>
      <c r="E88" s="18" t="s">
        <v>326</v>
      </c>
      <c r="F88" s="51">
        <v>44519</v>
      </c>
      <c r="G88" s="51">
        <v>44519</v>
      </c>
      <c r="H88" s="51">
        <v>44525</v>
      </c>
      <c r="I88" s="19">
        <v>44525</v>
      </c>
      <c r="J88" s="19">
        <v>44560</v>
      </c>
      <c r="K88" s="19">
        <v>44560</v>
      </c>
      <c r="L88" s="19">
        <v>44560</v>
      </c>
      <c r="M88" s="19">
        <v>44560</v>
      </c>
      <c r="N88" s="19">
        <v>44560</v>
      </c>
      <c r="O88" s="20">
        <f t="shared" ref="O88" si="230">K88-I88</f>
        <v>35</v>
      </c>
      <c r="P88" s="20">
        <f t="shared" ref="P88" si="231">(K88-G88)-(I88-H88)</f>
        <v>41</v>
      </c>
      <c r="Q88" s="20">
        <f t="shared" ref="Q88" si="232">(N88-G88)-(I88-H88)-(N88-M88)</f>
        <v>41</v>
      </c>
      <c r="R88" s="18">
        <v>1</v>
      </c>
      <c r="S88" s="18">
        <v>0</v>
      </c>
      <c r="T88" s="35">
        <v>15</v>
      </c>
      <c r="U88" s="35">
        <v>15</v>
      </c>
      <c r="V88" s="61">
        <v>458.33</v>
      </c>
      <c r="W88" s="61">
        <v>458.33</v>
      </c>
      <c r="X88" s="61">
        <v>0</v>
      </c>
      <c r="Y88" s="61">
        <v>458.33</v>
      </c>
      <c r="Z88" s="61">
        <v>458.33</v>
      </c>
      <c r="AA88" s="61">
        <v>458.33</v>
      </c>
      <c r="AB88" s="17">
        <v>0</v>
      </c>
      <c r="AC88" s="29" t="s">
        <v>49</v>
      </c>
      <c r="AD88" s="29" t="s">
        <v>50</v>
      </c>
      <c r="AE88" s="29">
        <v>0</v>
      </c>
      <c r="AF88" s="29">
        <v>0</v>
      </c>
      <c r="AG88" s="29">
        <v>0</v>
      </c>
      <c r="AH88" s="29" t="s">
        <v>51</v>
      </c>
      <c r="AI88" s="29" t="s">
        <v>50</v>
      </c>
    </row>
    <row r="89" spans="1:35" s="3" customFormat="1" ht="45" x14ac:dyDescent="0.25">
      <c r="A89" s="61">
        <v>82</v>
      </c>
      <c r="B89" s="59" t="s">
        <v>327</v>
      </c>
      <c r="C89" s="21" t="s">
        <v>328</v>
      </c>
      <c r="D89" s="18" t="s">
        <v>48</v>
      </c>
      <c r="E89" s="18" t="s">
        <v>329</v>
      </c>
      <c r="F89" s="51">
        <v>44519</v>
      </c>
      <c r="G89" s="51">
        <v>44519</v>
      </c>
      <c r="H89" s="51">
        <v>44525</v>
      </c>
      <c r="I89" s="19">
        <v>44525</v>
      </c>
      <c r="J89" s="19">
        <v>44554</v>
      </c>
      <c r="K89" s="19">
        <v>44554</v>
      </c>
      <c r="L89" s="19">
        <v>44554</v>
      </c>
      <c r="M89" s="19">
        <v>44554</v>
      </c>
      <c r="N89" s="19">
        <v>44554</v>
      </c>
      <c r="O89" s="20">
        <f t="shared" ref="O89" si="233">K89-I89</f>
        <v>29</v>
      </c>
      <c r="P89" s="20">
        <f t="shared" ref="P89" si="234">(K89-G89)-(I89-H89)</f>
        <v>35</v>
      </c>
      <c r="Q89" s="20">
        <f t="shared" ref="Q89" si="235">(N89-G89)-(I89-H89)-(N89-M89)</f>
        <v>35</v>
      </c>
      <c r="R89" s="18">
        <v>1</v>
      </c>
      <c r="S89" s="18">
        <v>0</v>
      </c>
      <c r="T89" s="35">
        <v>5</v>
      </c>
      <c r="U89" s="35">
        <v>5</v>
      </c>
      <c r="V89" s="61">
        <v>458.33</v>
      </c>
      <c r="W89" s="61">
        <v>458.33</v>
      </c>
      <c r="X89" s="61">
        <v>0</v>
      </c>
      <c r="Y89" s="61">
        <v>458.33</v>
      </c>
      <c r="Z89" s="61">
        <v>458.33</v>
      </c>
      <c r="AA89" s="61">
        <v>458.33</v>
      </c>
      <c r="AB89" s="17">
        <v>0</v>
      </c>
      <c r="AC89" s="29" t="s">
        <v>49</v>
      </c>
      <c r="AD89" s="29" t="s">
        <v>50</v>
      </c>
      <c r="AE89" s="29">
        <v>0</v>
      </c>
      <c r="AF89" s="29">
        <v>0</v>
      </c>
      <c r="AG89" s="29">
        <v>0</v>
      </c>
      <c r="AH89" s="29" t="s">
        <v>51</v>
      </c>
      <c r="AI89" s="29" t="s">
        <v>50</v>
      </c>
    </row>
    <row r="90" spans="1:35" ht="15" x14ac:dyDescent="0.25">
      <c r="A90" s="16"/>
      <c r="B90" s="64" t="s">
        <v>6</v>
      </c>
      <c r="C90" s="64"/>
      <c r="D90" s="10" t="s">
        <v>5</v>
      </c>
      <c r="E90" s="16" t="s">
        <v>5</v>
      </c>
      <c r="F90" s="11" t="s">
        <v>5</v>
      </c>
      <c r="G90" s="11" t="s">
        <v>5</v>
      </c>
      <c r="H90" s="11" t="s">
        <v>5</v>
      </c>
      <c r="I90" s="11" t="s">
        <v>5</v>
      </c>
      <c r="J90" s="11" t="s">
        <v>5</v>
      </c>
      <c r="K90" s="11" t="s">
        <v>5</v>
      </c>
      <c r="L90" s="11" t="s">
        <v>5</v>
      </c>
      <c r="M90" s="11" t="s">
        <v>5</v>
      </c>
      <c r="N90" s="11" t="s">
        <v>5</v>
      </c>
      <c r="O90" s="20" t="s">
        <v>5</v>
      </c>
      <c r="P90" s="20">
        <f>SUM(P8:P89)</f>
        <v>10154</v>
      </c>
      <c r="Q90" s="20">
        <f>SUM(Q8:Q89)</f>
        <v>10154</v>
      </c>
      <c r="R90" s="10" t="s">
        <v>5</v>
      </c>
      <c r="S90" s="10" t="s">
        <v>5</v>
      </c>
      <c r="T90" s="36">
        <f>SUM(T8:T89)</f>
        <v>852</v>
      </c>
      <c r="U90" s="36">
        <f>SUM(U8:U89)</f>
        <v>1042</v>
      </c>
      <c r="V90" s="57">
        <f>SUM(V8:V89)</f>
        <v>37583.060000000078</v>
      </c>
      <c r="W90" s="57">
        <f>SUM(W8:W89)</f>
        <v>37583.060000000078</v>
      </c>
      <c r="X90" s="36">
        <f>SUM(X8:X31)</f>
        <v>0</v>
      </c>
      <c r="Y90" s="57">
        <f t="shared" ref="Y90:AA90" si="236">SUM(Y8:Y89)</f>
        <v>37583.060000000078</v>
      </c>
      <c r="Z90" s="57">
        <f t="shared" si="236"/>
        <v>37583.060000000078</v>
      </c>
      <c r="AA90" s="57">
        <f t="shared" si="236"/>
        <v>37583.060000000078</v>
      </c>
      <c r="AB90" s="36">
        <f>SUM(AB8:AB31)</f>
        <v>0</v>
      </c>
      <c r="AC90" s="10" t="s">
        <v>5</v>
      </c>
      <c r="AD90" s="10" t="s">
        <v>5</v>
      </c>
      <c r="AE90" s="30">
        <v>0</v>
      </c>
      <c r="AF90" s="30">
        <v>0</v>
      </c>
      <c r="AG90" s="30">
        <v>0</v>
      </c>
      <c r="AH90" s="10" t="s">
        <v>5</v>
      </c>
      <c r="AI90" s="10" t="s">
        <v>5</v>
      </c>
    </row>
    <row r="91" spans="1:35" ht="15" x14ac:dyDescent="0.25">
      <c r="A91" s="16"/>
      <c r="B91" s="64" t="s">
        <v>4</v>
      </c>
      <c r="C91" s="64"/>
      <c r="D91" s="10" t="s">
        <v>5</v>
      </c>
      <c r="E91" s="16" t="s">
        <v>5</v>
      </c>
      <c r="F91" s="11" t="s">
        <v>5</v>
      </c>
      <c r="G91" s="11" t="s">
        <v>5</v>
      </c>
      <c r="H91" s="11" t="s">
        <v>5</v>
      </c>
      <c r="I91" s="11" t="s">
        <v>5</v>
      </c>
      <c r="J91" s="11" t="s">
        <v>5</v>
      </c>
      <c r="K91" s="11" t="s">
        <v>5</v>
      </c>
      <c r="L91" s="11" t="s">
        <v>5</v>
      </c>
      <c r="M91" s="11" t="s">
        <v>5</v>
      </c>
      <c r="N91" s="11" t="s">
        <v>5</v>
      </c>
      <c r="O91" s="36">
        <f>SUM(O8:O90)/$A$89</f>
        <v>115.51219512195122</v>
      </c>
      <c r="P91" s="36">
        <f>P90/$A$89</f>
        <v>123.82926829268293</v>
      </c>
      <c r="Q91" s="36">
        <f>Q90/$A$89</f>
        <v>123.82926829268293</v>
      </c>
      <c r="R91" s="36" t="e">
        <f t="shared" ref="R91:AB91" si="237">R90/25</f>
        <v>#VALUE!</v>
      </c>
      <c r="S91" s="36" t="e">
        <f t="shared" si="237"/>
        <v>#VALUE!</v>
      </c>
      <c r="T91" s="36">
        <f>T90/$A$89</f>
        <v>10.390243902439025</v>
      </c>
      <c r="U91" s="36">
        <f>U90/$A$89</f>
        <v>12.707317073170731</v>
      </c>
      <c r="V91" s="57">
        <f t="shared" ref="V91:W91" si="238">V90/$A$89</f>
        <v>458.33000000000095</v>
      </c>
      <c r="W91" s="89">
        <f t="shared" si="238"/>
        <v>458.33000000000095</v>
      </c>
      <c r="X91" s="36">
        <f t="shared" si="237"/>
        <v>0</v>
      </c>
      <c r="Y91" s="57">
        <f t="shared" ref="Y91" si="239">Y90/$A$89</f>
        <v>458.33000000000095</v>
      </c>
      <c r="Z91" s="57">
        <f t="shared" ref="Z91" si="240">Z90/$A$89</f>
        <v>458.33000000000095</v>
      </c>
      <c r="AA91" s="57">
        <f t="shared" ref="AA91" si="241">AA90/$A$89</f>
        <v>458.33000000000095</v>
      </c>
      <c r="AB91" s="36">
        <f t="shared" si="237"/>
        <v>0</v>
      </c>
      <c r="AC91" s="10" t="s">
        <v>5</v>
      </c>
      <c r="AD91" s="10" t="s">
        <v>5</v>
      </c>
      <c r="AE91" s="30">
        <v>0</v>
      </c>
      <c r="AF91" s="30">
        <v>0</v>
      </c>
      <c r="AG91" s="30">
        <v>0</v>
      </c>
      <c r="AH91" s="10" t="s">
        <v>5</v>
      </c>
      <c r="AI91" s="10" t="s">
        <v>5</v>
      </c>
    </row>
    <row r="92" spans="1:35" ht="15" x14ac:dyDescent="0.25">
      <c r="A92" s="73" t="s">
        <v>80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30"/>
      <c r="AD92" s="30"/>
      <c r="AE92" s="30"/>
      <c r="AF92" s="30"/>
      <c r="AG92" s="30"/>
      <c r="AH92" s="30"/>
      <c r="AI92" s="30"/>
    </row>
    <row r="93" spans="1:35" ht="58.5" customHeight="1" x14ac:dyDescent="0.25">
      <c r="A93" s="41">
        <v>1</v>
      </c>
      <c r="B93" s="21" t="s">
        <v>81</v>
      </c>
      <c r="C93" s="21" t="s">
        <v>82</v>
      </c>
      <c r="D93" s="18">
        <v>250</v>
      </c>
      <c r="E93" s="42" t="s">
        <v>85</v>
      </c>
      <c r="F93" s="43">
        <v>44302</v>
      </c>
      <c r="G93" s="43">
        <v>44302</v>
      </c>
      <c r="H93" s="44">
        <v>44307</v>
      </c>
      <c r="I93" s="43">
        <v>44307</v>
      </c>
      <c r="J93" s="43">
        <v>44334</v>
      </c>
      <c r="K93" s="43">
        <v>44334</v>
      </c>
      <c r="L93" s="43">
        <v>44334</v>
      </c>
      <c r="M93" s="43">
        <v>44334</v>
      </c>
      <c r="N93" s="43">
        <v>44334</v>
      </c>
      <c r="O93" s="20">
        <f t="shared" ref="O93:O95" si="242">K93-I93</f>
        <v>27</v>
      </c>
      <c r="P93" s="20">
        <f t="shared" ref="P93:P95" si="243">(K93-G93)-(I93-H93)</f>
        <v>32</v>
      </c>
      <c r="Q93" s="20">
        <f t="shared" ref="Q93:Q95" si="244">(N93-G93)-(I93-H93)-(N93-M93)</f>
        <v>32</v>
      </c>
      <c r="R93" s="18">
        <v>1</v>
      </c>
      <c r="S93" s="18">
        <v>0</v>
      </c>
      <c r="T93" s="45">
        <v>15</v>
      </c>
      <c r="U93" s="45">
        <v>15</v>
      </c>
      <c r="V93" s="41">
        <v>22800.65</v>
      </c>
      <c r="W93" s="41">
        <v>22800.65</v>
      </c>
      <c r="X93" s="46">
        <v>0</v>
      </c>
      <c r="Y93" s="41">
        <v>22800.65</v>
      </c>
      <c r="Z93" s="41">
        <v>22800.65</v>
      </c>
      <c r="AA93" s="41">
        <v>22800.65</v>
      </c>
      <c r="AB93" s="17">
        <v>0</v>
      </c>
      <c r="AC93" s="29" t="s">
        <v>49</v>
      </c>
      <c r="AD93" s="29" t="s">
        <v>50</v>
      </c>
      <c r="AE93" s="29">
        <v>0</v>
      </c>
      <c r="AF93" s="29">
        <v>0</v>
      </c>
      <c r="AG93" s="29">
        <v>0</v>
      </c>
      <c r="AH93" s="29" t="s">
        <v>51</v>
      </c>
      <c r="AI93" s="29" t="s">
        <v>50</v>
      </c>
    </row>
    <row r="94" spans="1:35" ht="58.5" customHeight="1" x14ac:dyDescent="0.25">
      <c r="A94" s="41">
        <v>2</v>
      </c>
      <c r="B94" s="21" t="s">
        <v>81</v>
      </c>
      <c r="C94" s="21" t="s">
        <v>83</v>
      </c>
      <c r="D94" s="18">
        <v>250</v>
      </c>
      <c r="E94" s="47" t="s">
        <v>86</v>
      </c>
      <c r="F94" s="43">
        <v>44302</v>
      </c>
      <c r="G94" s="43">
        <v>44302</v>
      </c>
      <c r="H94" s="44">
        <v>44307</v>
      </c>
      <c r="I94" s="43">
        <v>44307</v>
      </c>
      <c r="J94" s="43">
        <v>44334</v>
      </c>
      <c r="K94" s="43">
        <v>44334</v>
      </c>
      <c r="L94" s="43">
        <v>44334</v>
      </c>
      <c r="M94" s="43">
        <v>44334</v>
      </c>
      <c r="N94" s="43">
        <v>44334</v>
      </c>
      <c r="O94" s="20">
        <f t="shared" si="242"/>
        <v>27</v>
      </c>
      <c r="P94" s="20">
        <f t="shared" si="243"/>
        <v>32</v>
      </c>
      <c r="Q94" s="20">
        <f t="shared" si="244"/>
        <v>32</v>
      </c>
      <c r="R94" s="18">
        <v>1</v>
      </c>
      <c r="S94" s="18">
        <v>0</v>
      </c>
      <c r="T94" s="45">
        <v>15</v>
      </c>
      <c r="U94" s="45">
        <v>15</v>
      </c>
      <c r="V94" s="41">
        <v>22800.65</v>
      </c>
      <c r="W94" s="41">
        <v>22800.65</v>
      </c>
      <c r="X94" s="46">
        <v>0</v>
      </c>
      <c r="Y94" s="41">
        <v>22800.65</v>
      </c>
      <c r="Z94" s="41">
        <v>22800.65</v>
      </c>
      <c r="AA94" s="41">
        <v>22800.65</v>
      </c>
      <c r="AB94" s="17">
        <v>0</v>
      </c>
      <c r="AC94" s="29" t="s">
        <v>49</v>
      </c>
      <c r="AD94" s="29" t="s">
        <v>50</v>
      </c>
      <c r="AE94" s="29">
        <v>0</v>
      </c>
      <c r="AF94" s="29">
        <v>0</v>
      </c>
      <c r="AG94" s="29">
        <v>0</v>
      </c>
      <c r="AH94" s="29" t="s">
        <v>51</v>
      </c>
      <c r="AI94" s="29" t="s">
        <v>50</v>
      </c>
    </row>
    <row r="95" spans="1:35" ht="58.5" customHeight="1" x14ac:dyDescent="0.25">
      <c r="A95" s="41">
        <v>3</v>
      </c>
      <c r="B95" s="21" t="s">
        <v>81</v>
      </c>
      <c r="C95" s="21" t="s">
        <v>84</v>
      </c>
      <c r="D95" s="18">
        <v>250</v>
      </c>
      <c r="E95" s="47" t="s">
        <v>87</v>
      </c>
      <c r="F95" s="43">
        <v>44302</v>
      </c>
      <c r="G95" s="43">
        <v>44302</v>
      </c>
      <c r="H95" s="44">
        <v>44307</v>
      </c>
      <c r="I95" s="43">
        <v>44307</v>
      </c>
      <c r="J95" s="43">
        <v>44334</v>
      </c>
      <c r="K95" s="43">
        <v>44334</v>
      </c>
      <c r="L95" s="43">
        <v>44334</v>
      </c>
      <c r="M95" s="43">
        <v>44334</v>
      </c>
      <c r="N95" s="43">
        <v>44334</v>
      </c>
      <c r="O95" s="20">
        <f t="shared" si="242"/>
        <v>27</v>
      </c>
      <c r="P95" s="20">
        <f t="shared" si="243"/>
        <v>32</v>
      </c>
      <c r="Q95" s="20">
        <f t="shared" si="244"/>
        <v>32</v>
      </c>
      <c r="R95" s="18">
        <v>1</v>
      </c>
      <c r="S95" s="18">
        <v>0</v>
      </c>
      <c r="T95" s="45">
        <v>15</v>
      </c>
      <c r="U95" s="45">
        <v>15</v>
      </c>
      <c r="V95" s="41">
        <v>22800.65</v>
      </c>
      <c r="W95" s="41">
        <v>22800.65</v>
      </c>
      <c r="X95" s="41">
        <v>0</v>
      </c>
      <c r="Y95" s="41">
        <v>22800.65</v>
      </c>
      <c r="Z95" s="41">
        <v>22800.65</v>
      </c>
      <c r="AA95" s="41">
        <v>22800.65</v>
      </c>
      <c r="AB95" s="17">
        <v>0</v>
      </c>
      <c r="AC95" s="29" t="s">
        <v>49</v>
      </c>
      <c r="AD95" s="29" t="s">
        <v>50</v>
      </c>
      <c r="AE95" s="29">
        <v>0</v>
      </c>
      <c r="AF95" s="29">
        <v>0</v>
      </c>
      <c r="AG95" s="29">
        <v>0</v>
      </c>
      <c r="AH95" s="29" t="s">
        <v>51</v>
      </c>
      <c r="AI95" s="29" t="s">
        <v>50</v>
      </c>
    </row>
    <row r="96" spans="1:35" ht="58.5" customHeight="1" x14ac:dyDescent="0.25">
      <c r="A96" s="41">
        <v>4</v>
      </c>
      <c r="B96" s="59" t="s">
        <v>131</v>
      </c>
      <c r="C96" s="21" t="s">
        <v>132</v>
      </c>
      <c r="D96" s="18">
        <v>250</v>
      </c>
      <c r="E96" s="47" t="s">
        <v>133</v>
      </c>
      <c r="F96" s="19">
        <v>44349</v>
      </c>
      <c r="G96" s="19">
        <v>44349</v>
      </c>
      <c r="H96" s="48">
        <v>44351</v>
      </c>
      <c r="I96" s="48">
        <v>44351</v>
      </c>
      <c r="J96" s="48">
        <v>44351</v>
      </c>
      <c r="K96" s="48">
        <v>44351</v>
      </c>
      <c r="L96" s="48">
        <v>44351</v>
      </c>
      <c r="M96" s="48">
        <v>44351</v>
      </c>
      <c r="N96" s="48">
        <v>44351</v>
      </c>
      <c r="O96" s="20">
        <f t="shared" ref="O96" si="245">K96-I96</f>
        <v>0</v>
      </c>
      <c r="P96" s="20">
        <f t="shared" ref="P96" si="246">(K96-G96)-(I96-H96)</f>
        <v>2</v>
      </c>
      <c r="Q96" s="20">
        <f t="shared" ref="Q96" si="247">(N96-G96)-(I96-H96)-(N96-M96)</f>
        <v>2</v>
      </c>
      <c r="R96" s="18">
        <v>1</v>
      </c>
      <c r="S96" s="18">
        <v>0</v>
      </c>
      <c r="T96" s="45">
        <v>4</v>
      </c>
      <c r="U96" s="45">
        <v>19</v>
      </c>
      <c r="V96" s="41">
        <v>1303.44</v>
      </c>
      <c r="W96" s="41">
        <v>1303.44</v>
      </c>
      <c r="X96" s="41">
        <v>0</v>
      </c>
      <c r="Y96" s="41">
        <v>1303.44</v>
      </c>
      <c r="Z96" s="41">
        <v>1303.44</v>
      </c>
      <c r="AA96" s="41">
        <v>1303.44</v>
      </c>
      <c r="AB96" s="17">
        <v>0</v>
      </c>
      <c r="AC96" s="29" t="s">
        <v>49</v>
      </c>
      <c r="AD96" s="29" t="s">
        <v>50</v>
      </c>
      <c r="AE96" s="29">
        <v>0</v>
      </c>
      <c r="AF96" s="29">
        <v>0</v>
      </c>
      <c r="AG96" s="29">
        <v>0</v>
      </c>
      <c r="AH96" s="29" t="s">
        <v>51</v>
      </c>
      <c r="AI96" s="29" t="s">
        <v>50</v>
      </c>
    </row>
    <row r="97" spans="1:35" ht="58.5" customHeight="1" x14ac:dyDescent="0.25">
      <c r="A97" s="53">
        <v>5</v>
      </c>
      <c r="B97" s="59" t="s">
        <v>195</v>
      </c>
      <c r="C97" s="55" t="s">
        <v>196</v>
      </c>
      <c r="D97" s="18">
        <v>250</v>
      </c>
      <c r="E97" s="47" t="s">
        <v>197</v>
      </c>
      <c r="F97" s="19">
        <v>44417</v>
      </c>
      <c r="G97" s="19">
        <v>44417</v>
      </c>
      <c r="H97" s="48">
        <v>44419</v>
      </c>
      <c r="I97" s="48">
        <v>44419</v>
      </c>
      <c r="J97" s="48">
        <v>44439</v>
      </c>
      <c r="K97" s="48">
        <v>44439</v>
      </c>
      <c r="L97" s="48">
        <v>44439</v>
      </c>
      <c r="M97" s="48">
        <v>44439</v>
      </c>
      <c r="N97" s="48">
        <v>44439</v>
      </c>
      <c r="O97" s="20">
        <f>K97-I97</f>
        <v>20</v>
      </c>
      <c r="P97" s="20">
        <f t="shared" ref="P97" si="248">(K97-G97)-(I97-H97)</f>
        <v>22</v>
      </c>
      <c r="Q97" s="20">
        <f t="shared" ref="Q97" si="249">(N97-G97)-(I97-H97)-(N97-M97)</f>
        <v>22</v>
      </c>
      <c r="R97" s="18">
        <v>1</v>
      </c>
      <c r="S97" s="18">
        <v>0</v>
      </c>
      <c r="T97" s="45">
        <v>35</v>
      </c>
      <c r="U97" s="45">
        <v>50</v>
      </c>
      <c r="V97" s="53">
        <v>41342.25</v>
      </c>
      <c r="W97" s="53">
        <v>41342.25</v>
      </c>
      <c r="X97" s="53">
        <v>0</v>
      </c>
      <c r="Y97" s="53">
        <v>41342.25</v>
      </c>
      <c r="Z97" s="53">
        <v>41342.25</v>
      </c>
      <c r="AA97" s="53">
        <v>41342.25</v>
      </c>
      <c r="AB97" s="17">
        <v>0</v>
      </c>
      <c r="AC97" s="29" t="s">
        <v>49</v>
      </c>
      <c r="AD97" s="29" t="s">
        <v>50</v>
      </c>
      <c r="AE97" s="29">
        <v>0</v>
      </c>
      <c r="AF97" s="29">
        <v>0</v>
      </c>
      <c r="AG97" s="29">
        <v>0</v>
      </c>
      <c r="AH97" s="29" t="s">
        <v>51</v>
      </c>
      <c r="AI97" s="29" t="s">
        <v>50</v>
      </c>
    </row>
    <row r="98" spans="1:35" ht="58.5" customHeight="1" x14ac:dyDescent="0.25">
      <c r="A98" s="54">
        <v>6</v>
      </c>
      <c r="B98" s="59" t="s">
        <v>231</v>
      </c>
      <c r="C98" s="55" t="s">
        <v>232</v>
      </c>
      <c r="D98" s="18">
        <v>250</v>
      </c>
      <c r="E98" s="47" t="s">
        <v>233</v>
      </c>
      <c r="F98" s="19">
        <v>44421</v>
      </c>
      <c r="G98" s="19">
        <v>44424</v>
      </c>
      <c r="H98" s="48">
        <v>44424</v>
      </c>
      <c r="I98" s="48">
        <v>44424</v>
      </c>
      <c r="J98" s="48">
        <v>44469</v>
      </c>
      <c r="K98" s="48">
        <v>44469</v>
      </c>
      <c r="L98" s="48">
        <v>44469</v>
      </c>
      <c r="M98" s="48">
        <v>44469</v>
      </c>
      <c r="N98" s="48">
        <v>44469</v>
      </c>
      <c r="O98" s="20">
        <f t="shared" ref="O98" si="250">K98-I98</f>
        <v>45</v>
      </c>
      <c r="P98" s="20">
        <f t="shared" ref="P98" si="251">(K98-G98)-(I98-H98)</f>
        <v>45</v>
      </c>
      <c r="Q98" s="20">
        <f t="shared" ref="Q98" si="252">(N98-G98)-(I98-H98)-(N98-M98)</f>
        <v>45</v>
      </c>
      <c r="R98" s="18">
        <v>1</v>
      </c>
      <c r="S98" s="18">
        <v>0</v>
      </c>
      <c r="T98" s="45">
        <v>60</v>
      </c>
      <c r="U98" s="45">
        <v>70</v>
      </c>
      <c r="V98" s="54">
        <v>41342.25</v>
      </c>
      <c r="W98" s="54">
        <v>41342.25</v>
      </c>
      <c r="X98" s="54">
        <v>0</v>
      </c>
      <c r="Y98" s="54">
        <v>41342.25</v>
      </c>
      <c r="Z98" s="54">
        <v>41342.25</v>
      </c>
      <c r="AA98" s="54">
        <v>41342.25</v>
      </c>
      <c r="AB98" s="17">
        <v>0</v>
      </c>
      <c r="AC98" s="29" t="s">
        <v>49</v>
      </c>
      <c r="AD98" s="29" t="s">
        <v>50</v>
      </c>
      <c r="AE98" s="29">
        <v>0</v>
      </c>
      <c r="AF98" s="29">
        <v>0</v>
      </c>
      <c r="AG98" s="29">
        <v>0</v>
      </c>
      <c r="AH98" s="29" t="s">
        <v>51</v>
      </c>
      <c r="AI98" s="29" t="s">
        <v>50</v>
      </c>
    </row>
    <row r="99" spans="1:35" ht="58.5" customHeight="1" x14ac:dyDescent="0.25">
      <c r="A99" s="53">
        <v>7</v>
      </c>
      <c r="B99" s="59" t="s">
        <v>225</v>
      </c>
      <c r="C99" s="21" t="s">
        <v>226</v>
      </c>
      <c r="D99" s="18">
        <v>250</v>
      </c>
      <c r="E99" s="56" t="s">
        <v>227</v>
      </c>
      <c r="F99" s="19">
        <v>42065</v>
      </c>
      <c r="G99" s="19">
        <v>42065</v>
      </c>
      <c r="H99" s="48">
        <v>42066</v>
      </c>
      <c r="I99" s="48">
        <v>42066</v>
      </c>
      <c r="J99" s="48">
        <v>44389</v>
      </c>
      <c r="K99" s="48">
        <v>44389</v>
      </c>
      <c r="L99" s="48">
        <v>44389</v>
      </c>
      <c r="M99" s="48">
        <v>44389</v>
      </c>
      <c r="N99" s="48">
        <v>44389</v>
      </c>
      <c r="O99" s="20">
        <f t="shared" ref="O99" si="253">K99-I99</f>
        <v>2323</v>
      </c>
      <c r="P99" s="20">
        <f t="shared" ref="P99" si="254">(K99-G99)-(I99-H99)</f>
        <v>2324</v>
      </c>
      <c r="Q99" s="20">
        <f t="shared" ref="Q99" si="255">(N99-G99)-(I99-H99)-(N99-M99)</f>
        <v>2324</v>
      </c>
      <c r="R99" s="18">
        <v>1</v>
      </c>
      <c r="S99" s="18">
        <v>0</v>
      </c>
      <c r="T99" s="45">
        <v>76.900000000000006</v>
      </c>
      <c r="U99" s="45">
        <v>76.900000000000006</v>
      </c>
      <c r="V99" s="53">
        <v>4641.33</v>
      </c>
      <c r="W99" s="53">
        <v>4641.33</v>
      </c>
      <c r="X99" s="53">
        <v>0</v>
      </c>
      <c r="Y99" s="53">
        <v>4641.33</v>
      </c>
      <c r="Z99" s="53">
        <v>4641.33</v>
      </c>
      <c r="AA99" s="53">
        <v>4641.33</v>
      </c>
      <c r="AB99" s="17">
        <v>0</v>
      </c>
      <c r="AC99" s="29" t="s">
        <v>49</v>
      </c>
      <c r="AD99" s="29" t="s">
        <v>50</v>
      </c>
      <c r="AE99" s="29">
        <v>0</v>
      </c>
      <c r="AF99" s="29">
        <v>0</v>
      </c>
      <c r="AG99" s="29">
        <v>0</v>
      </c>
      <c r="AH99" s="29" t="s">
        <v>51</v>
      </c>
      <c r="AI99" s="29" t="s">
        <v>50</v>
      </c>
    </row>
    <row r="100" spans="1:35" ht="58.5" customHeight="1" x14ac:dyDescent="0.25">
      <c r="A100" s="53">
        <v>8</v>
      </c>
      <c r="B100" s="59" t="s">
        <v>228</v>
      </c>
      <c r="C100" s="55" t="s">
        <v>229</v>
      </c>
      <c r="D100" s="18">
        <v>250</v>
      </c>
      <c r="E100" s="56" t="s">
        <v>230</v>
      </c>
      <c r="F100" s="19">
        <v>44181</v>
      </c>
      <c r="G100" s="19">
        <v>44181</v>
      </c>
      <c r="H100" s="48">
        <v>44186</v>
      </c>
      <c r="I100" s="48">
        <v>44189</v>
      </c>
      <c r="J100" s="48">
        <v>44396</v>
      </c>
      <c r="K100" s="48">
        <v>44396</v>
      </c>
      <c r="L100" s="48">
        <v>44396</v>
      </c>
      <c r="M100" s="48">
        <v>44396</v>
      </c>
      <c r="N100" s="48">
        <v>44396</v>
      </c>
      <c r="O100" s="20">
        <f t="shared" ref="O100" si="256">K100-I100</f>
        <v>207</v>
      </c>
      <c r="P100" s="20">
        <f t="shared" ref="P100" si="257">(K100-G100)-(I100-H100)</f>
        <v>212</v>
      </c>
      <c r="Q100" s="20">
        <f t="shared" ref="Q100" si="258">(N100-G100)-(I100-H100)-(N100-M100)</f>
        <v>212</v>
      </c>
      <c r="R100" s="18">
        <v>1</v>
      </c>
      <c r="S100" s="18">
        <v>0</v>
      </c>
      <c r="T100" s="45">
        <v>15</v>
      </c>
      <c r="U100" s="45">
        <v>15</v>
      </c>
      <c r="V100" s="53">
        <v>17768.25</v>
      </c>
      <c r="W100" s="53">
        <v>17768.25</v>
      </c>
      <c r="X100" s="53">
        <v>0</v>
      </c>
      <c r="Y100" s="53">
        <v>17768.25</v>
      </c>
      <c r="Z100" s="53">
        <v>17768.25</v>
      </c>
      <c r="AA100" s="53">
        <v>17768.25</v>
      </c>
      <c r="AB100" s="17">
        <v>0</v>
      </c>
      <c r="AC100" s="29" t="s">
        <v>49</v>
      </c>
      <c r="AD100" s="29" t="s">
        <v>50</v>
      </c>
      <c r="AE100" s="29">
        <v>0</v>
      </c>
      <c r="AF100" s="29">
        <v>0</v>
      </c>
      <c r="AG100" s="29">
        <v>0</v>
      </c>
      <c r="AH100" s="29" t="s">
        <v>51</v>
      </c>
      <c r="AI100" s="29" t="s">
        <v>50</v>
      </c>
    </row>
    <row r="101" spans="1:35" ht="58.5" customHeight="1" x14ac:dyDescent="0.25">
      <c r="A101" s="60">
        <v>9</v>
      </c>
      <c r="B101" s="59" t="s">
        <v>235</v>
      </c>
      <c r="C101" s="21" t="s">
        <v>252</v>
      </c>
      <c r="D101" s="18">
        <v>250</v>
      </c>
      <c r="E101" s="56" t="s">
        <v>236</v>
      </c>
      <c r="F101" s="19">
        <v>43809</v>
      </c>
      <c r="G101" s="19">
        <v>43809</v>
      </c>
      <c r="H101" s="48">
        <v>43816</v>
      </c>
      <c r="I101" s="48">
        <v>43829</v>
      </c>
      <c r="J101" s="48">
        <v>44560</v>
      </c>
      <c r="K101" s="48">
        <v>44560</v>
      </c>
      <c r="L101" s="48">
        <v>44560</v>
      </c>
      <c r="M101" s="48">
        <v>44560</v>
      </c>
      <c r="N101" s="48">
        <v>44560</v>
      </c>
      <c r="O101" s="20">
        <f t="shared" ref="O101" si="259">K101-I101</f>
        <v>731</v>
      </c>
      <c r="P101" s="20">
        <f t="shared" ref="P101" si="260">(K101-G101)-(I101-H101)</f>
        <v>738</v>
      </c>
      <c r="Q101" s="20">
        <f t="shared" ref="Q101" si="261">(N101-G101)-(I101-H101)-(N101-M101)</f>
        <v>738</v>
      </c>
      <c r="R101" s="18">
        <v>1</v>
      </c>
      <c r="S101" s="18">
        <v>0</v>
      </c>
      <c r="T101" s="45">
        <v>5</v>
      </c>
      <c r="U101" s="45">
        <v>5</v>
      </c>
      <c r="V101" s="60">
        <v>6067.17</v>
      </c>
      <c r="W101" s="60">
        <v>6067.17</v>
      </c>
      <c r="X101" s="60">
        <v>0</v>
      </c>
      <c r="Y101" s="60">
        <v>6067.17</v>
      </c>
      <c r="Z101" s="60">
        <v>6067.17</v>
      </c>
      <c r="AA101" s="60">
        <v>6067.17</v>
      </c>
      <c r="AB101" s="17">
        <v>0</v>
      </c>
      <c r="AC101" s="29" t="s">
        <v>49</v>
      </c>
      <c r="AD101" s="29" t="s">
        <v>50</v>
      </c>
      <c r="AE101" s="29">
        <v>0</v>
      </c>
      <c r="AF101" s="29">
        <v>0</v>
      </c>
      <c r="AG101" s="29">
        <v>0</v>
      </c>
      <c r="AH101" s="29" t="s">
        <v>51</v>
      </c>
      <c r="AI101" s="29" t="s">
        <v>50</v>
      </c>
    </row>
    <row r="102" spans="1:35" ht="58.5" customHeight="1" x14ac:dyDescent="0.25">
      <c r="A102" s="61">
        <v>10</v>
      </c>
      <c r="B102" s="59" t="s">
        <v>235</v>
      </c>
      <c r="C102" s="21" t="s">
        <v>253</v>
      </c>
      <c r="D102" s="18">
        <v>250</v>
      </c>
      <c r="E102" s="56" t="s">
        <v>254</v>
      </c>
      <c r="F102" s="19">
        <v>44327</v>
      </c>
      <c r="G102" s="19">
        <v>44327</v>
      </c>
      <c r="H102" s="48">
        <v>44328</v>
      </c>
      <c r="I102" s="48">
        <v>44328</v>
      </c>
      <c r="J102" s="48">
        <v>44530</v>
      </c>
      <c r="K102" s="48">
        <v>44530</v>
      </c>
      <c r="L102" s="48">
        <v>44530</v>
      </c>
      <c r="M102" s="48">
        <v>44530</v>
      </c>
      <c r="N102" s="48">
        <v>44530</v>
      </c>
      <c r="O102" s="20">
        <f t="shared" ref="O102" si="262">K102-I102</f>
        <v>202</v>
      </c>
      <c r="P102" s="20">
        <f t="shared" ref="P102" si="263">(K102-G102)-(I102-H102)</f>
        <v>203</v>
      </c>
      <c r="Q102" s="20">
        <f t="shared" ref="Q102" si="264">(N102-G102)-(I102-H102)-(N102-M102)</f>
        <v>203</v>
      </c>
      <c r="R102" s="18">
        <v>1</v>
      </c>
      <c r="S102" s="18">
        <v>0</v>
      </c>
      <c r="T102" s="45">
        <v>15</v>
      </c>
      <c r="U102" s="45">
        <v>15</v>
      </c>
      <c r="V102" s="61">
        <v>22800.65</v>
      </c>
      <c r="W102" s="61">
        <v>22800.65</v>
      </c>
      <c r="X102" s="61">
        <v>0</v>
      </c>
      <c r="Y102" s="61">
        <v>22800.65</v>
      </c>
      <c r="Z102" s="61">
        <v>22800.65</v>
      </c>
      <c r="AA102" s="61">
        <v>22800.65</v>
      </c>
      <c r="AB102" s="17">
        <v>0</v>
      </c>
      <c r="AC102" s="29" t="s">
        <v>49</v>
      </c>
      <c r="AD102" s="29" t="s">
        <v>50</v>
      </c>
      <c r="AE102" s="29">
        <v>0</v>
      </c>
      <c r="AF102" s="29">
        <v>0</v>
      </c>
      <c r="AG102" s="29">
        <v>0</v>
      </c>
      <c r="AH102" s="29" t="s">
        <v>51</v>
      </c>
      <c r="AI102" s="29" t="s">
        <v>50</v>
      </c>
    </row>
    <row r="103" spans="1:35" ht="58.5" customHeight="1" x14ac:dyDescent="0.25">
      <c r="A103" s="61">
        <v>11</v>
      </c>
      <c r="B103" s="59" t="s">
        <v>306</v>
      </c>
      <c r="C103" s="21" t="s">
        <v>307</v>
      </c>
      <c r="D103" s="18">
        <v>250</v>
      </c>
      <c r="E103" s="56" t="s">
        <v>308</v>
      </c>
      <c r="F103" s="19">
        <v>44487</v>
      </c>
      <c r="G103" s="19">
        <v>44487</v>
      </c>
      <c r="H103" s="48">
        <v>44489</v>
      </c>
      <c r="I103" s="48">
        <v>44489</v>
      </c>
      <c r="J103" s="48">
        <v>44515</v>
      </c>
      <c r="K103" s="48">
        <v>44515</v>
      </c>
      <c r="L103" s="48">
        <v>44515</v>
      </c>
      <c r="M103" s="48">
        <v>44515</v>
      </c>
      <c r="N103" s="48">
        <v>44515</v>
      </c>
      <c r="O103" s="20">
        <f t="shared" ref="O103" si="265">K103-I103</f>
        <v>26</v>
      </c>
      <c r="P103" s="20">
        <f t="shared" ref="P103" si="266">(K103-G103)-(I103-H103)</f>
        <v>28</v>
      </c>
      <c r="Q103" s="20">
        <f t="shared" ref="Q103" si="267">(N103-G103)-(I103-H103)-(N103-M103)</f>
        <v>28</v>
      </c>
      <c r="R103" s="18">
        <v>1</v>
      </c>
      <c r="S103" s="18">
        <v>0</v>
      </c>
      <c r="T103" s="45">
        <v>85</v>
      </c>
      <c r="U103" s="45">
        <v>100</v>
      </c>
      <c r="V103" s="61">
        <v>22800.65</v>
      </c>
      <c r="W103" s="61">
        <v>22800.65</v>
      </c>
      <c r="X103" s="61">
        <v>0</v>
      </c>
      <c r="Y103" s="61">
        <v>22800.65</v>
      </c>
      <c r="Z103" s="61">
        <v>22800.65</v>
      </c>
      <c r="AA103" s="61">
        <v>22800.65</v>
      </c>
      <c r="AB103" s="17">
        <v>0</v>
      </c>
      <c r="AC103" s="29" t="s">
        <v>49</v>
      </c>
      <c r="AD103" s="29" t="s">
        <v>50</v>
      </c>
      <c r="AE103" s="29">
        <v>0</v>
      </c>
      <c r="AF103" s="29">
        <v>0</v>
      </c>
      <c r="AG103" s="29">
        <v>0</v>
      </c>
      <c r="AH103" s="29" t="s">
        <v>51</v>
      </c>
      <c r="AI103" s="29" t="s">
        <v>50</v>
      </c>
    </row>
    <row r="104" spans="1:35" ht="58.5" customHeight="1" x14ac:dyDescent="0.25">
      <c r="A104" s="61">
        <v>12</v>
      </c>
      <c r="B104" s="59" t="s">
        <v>330</v>
      </c>
      <c r="C104" s="21" t="s">
        <v>331</v>
      </c>
      <c r="D104" s="18">
        <v>250</v>
      </c>
      <c r="E104" s="56" t="s">
        <v>332</v>
      </c>
      <c r="F104" s="19">
        <v>44526</v>
      </c>
      <c r="G104" s="19">
        <v>44526</v>
      </c>
      <c r="H104" s="48">
        <v>44533</v>
      </c>
      <c r="I104" s="48">
        <v>44533</v>
      </c>
      <c r="J104" s="48">
        <v>44554</v>
      </c>
      <c r="K104" s="48">
        <v>44554</v>
      </c>
      <c r="L104" s="48">
        <v>44554</v>
      </c>
      <c r="M104" s="48">
        <v>44554</v>
      </c>
      <c r="N104" s="48">
        <v>44554</v>
      </c>
      <c r="O104" s="20">
        <f t="shared" ref="O104" si="268">K104-I104</f>
        <v>21</v>
      </c>
      <c r="P104" s="20">
        <f t="shared" ref="P104" si="269">(K104-G104)-(I104-H104)</f>
        <v>28</v>
      </c>
      <c r="Q104" s="20">
        <f t="shared" ref="Q104" si="270">(N104-G104)-(I104-H104)-(N104-M104)</f>
        <v>28</v>
      </c>
      <c r="R104" s="18">
        <v>1</v>
      </c>
      <c r="S104" s="18">
        <v>0</v>
      </c>
      <c r="T104" s="45">
        <v>20</v>
      </c>
      <c r="U104" s="45">
        <v>45</v>
      </c>
      <c r="V104" s="61">
        <v>33233</v>
      </c>
      <c r="W104" s="61">
        <v>33233</v>
      </c>
      <c r="X104" s="61">
        <v>0</v>
      </c>
      <c r="Y104" s="61">
        <v>33233</v>
      </c>
      <c r="Z104" s="61">
        <v>33233</v>
      </c>
      <c r="AA104" s="61">
        <v>33233</v>
      </c>
      <c r="AB104" s="17">
        <v>0</v>
      </c>
      <c r="AC104" s="29" t="s">
        <v>49</v>
      </c>
      <c r="AD104" s="29" t="s">
        <v>50</v>
      </c>
      <c r="AE104" s="29">
        <v>0</v>
      </c>
      <c r="AF104" s="29">
        <v>0</v>
      </c>
      <c r="AG104" s="29">
        <v>0</v>
      </c>
      <c r="AH104" s="29" t="s">
        <v>51</v>
      </c>
      <c r="AI104" s="29" t="s">
        <v>50</v>
      </c>
    </row>
    <row r="105" spans="1:35" ht="15" x14ac:dyDescent="0.25">
      <c r="A105" s="41"/>
      <c r="B105" s="62" t="s">
        <v>6</v>
      </c>
      <c r="C105" s="63"/>
      <c r="D105" s="10" t="s">
        <v>5</v>
      </c>
      <c r="E105" s="49" t="s">
        <v>5</v>
      </c>
      <c r="F105" s="11" t="s">
        <v>5</v>
      </c>
      <c r="G105" s="11" t="s">
        <v>5</v>
      </c>
      <c r="H105" s="11" t="s">
        <v>5</v>
      </c>
      <c r="I105" s="11" t="s">
        <v>5</v>
      </c>
      <c r="J105" s="11" t="s">
        <v>5</v>
      </c>
      <c r="K105" s="11" t="s">
        <v>5</v>
      </c>
      <c r="L105" s="11" t="s">
        <v>5</v>
      </c>
      <c r="M105" s="11" t="s">
        <v>5</v>
      </c>
      <c r="N105" s="11" t="s">
        <v>5</v>
      </c>
      <c r="O105" s="50" t="s">
        <v>5</v>
      </c>
      <c r="P105" s="46">
        <f>SUM(P93:P104)</f>
        <v>3698</v>
      </c>
      <c r="Q105" s="46">
        <f>SUM(Q93:Q104)</f>
        <v>3698</v>
      </c>
      <c r="R105" s="10" t="s">
        <v>5</v>
      </c>
      <c r="S105" s="10" t="s">
        <v>5</v>
      </c>
      <c r="T105" s="57">
        <f>SUM(T93:T104)</f>
        <v>360.9</v>
      </c>
      <c r="U105" s="57">
        <f t="shared" ref="U105:AB105" si="271">SUM(U93:U104)</f>
        <v>440.9</v>
      </c>
      <c r="V105" s="57">
        <f t="shared" si="271"/>
        <v>259700.94</v>
      </c>
      <c r="W105" s="57">
        <f t="shared" si="271"/>
        <v>259700.94</v>
      </c>
      <c r="X105" s="57">
        <f t="shared" si="271"/>
        <v>0</v>
      </c>
      <c r="Y105" s="57">
        <f t="shared" si="271"/>
        <v>259700.94</v>
      </c>
      <c r="Z105" s="57">
        <f t="shared" si="271"/>
        <v>259700.94</v>
      </c>
      <c r="AA105" s="57">
        <f t="shared" si="271"/>
        <v>259700.94</v>
      </c>
      <c r="AB105" s="57">
        <f t="shared" si="271"/>
        <v>0</v>
      </c>
      <c r="AC105" s="10" t="s">
        <v>5</v>
      </c>
      <c r="AD105" s="10" t="s">
        <v>5</v>
      </c>
      <c r="AE105" s="30">
        <v>0</v>
      </c>
      <c r="AF105" s="30">
        <v>0</v>
      </c>
      <c r="AG105" s="30">
        <v>0</v>
      </c>
      <c r="AH105" s="10" t="s">
        <v>5</v>
      </c>
      <c r="AI105" s="10" t="s">
        <v>5</v>
      </c>
    </row>
    <row r="106" spans="1:35" ht="15" x14ac:dyDescent="0.25">
      <c r="A106" s="41"/>
      <c r="B106" s="62" t="s">
        <v>4</v>
      </c>
      <c r="C106" s="63"/>
      <c r="D106" s="10" t="s">
        <v>5</v>
      </c>
      <c r="E106" s="49" t="s">
        <v>5</v>
      </c>
      <c r="F106" s="11" t="s">
        <v>5</v>
      </c>
      <c r="G106" s="11" t="s">
        <v>5</v>
      </c>
      <c r="H106" s="11" t="s">
        <v>5</v>
      </c>
      <c r="I106" s="11" t="s">
        <v>5</v>
      </c>
      <c r="J106" s="11" t="s">
        <v>5</v>
      </c>
      <c r="K106" s="11" t="s">
        <v>5</v>
      </c>
      <c r="L106" s="11" t="s">
        <v>5</v>
      </c>
      <c r="M106" s="11" t="s">
        <v>5</v>
      </c>
      <c r="N106" s="11" t="s">
        <v>5</v>
      </c>
      <c r="O106" s="36">
        <f>SUM(O93:O104)/$A$104</f>
        <v>304.66666666666669</v>
      </c>
      <c r="P106" s="36">
        <f t="shared" ref="P106:Q106" si="272">SUM(P93:P104)/$A$104</f>
        <v>308.16666666666669</v>
      </c>
      <c r="Q106" s="36">
        <f t="shared" si="272"/>
        <v>308.16666666666669</v>
      </c>
      <c r="R106" s="10"/>
      <c r="S106" s="10"/>
      <c r="T106" s="36">
        <f>(T105)/$A$104</f>
        <v>30.074999999999999</v>
      </c>
      <c r="U106" s="36">
        <f t="shared" ref="U106:AB106" si="273">(U105)/$A$104</f>
        <v>36.741666666666667</v>
      </c>
      <c r="V106" s="36">
        <f t="shared" si="273"/>
        <v>21641.744999999999</v>
      </c>
      <c r="W106" s="36">
        <f t="shared" si="273"/>
        <v>21641.744999999999</v>
      </c>
      <c r="X106" s="36">
        <f t="shared" si="273"/>
        <v>0</v>
      </c>
      <c r="Y106" s="36">
        <f t="shared" si="273"/>
        <v>21641.744999999999</v>
      </c>
      <c r="Z106" s="36">
        <f t="shared" si="273"/>
        <v>21641.744999999999</v>
      </c>
      <c r="AA106" s="36">
        <f t="shared" si="273"/>
        <v>21641.744999999999</v>
      </c>
      <c r="AB106" s="36">
        <f t="shared" si="273"/>
        <v>0</v>
      </c>
      <c r="AC106" s="10" t="s">
        <v>5</v>
      </c>
      <c r="AD106" s="10" t="s">
        <v>5</v>
      </c>
      <c r="AE106" s="30">
        <v>0</v>
      </c>
      <c r="AF106" s="30">
        <v>0</v>
      </c>
      <c r="AG106" s="30">
        <v>0</v>
      </c>
      <c r="AH106" s="10" t="s">
        <v>5</v>
      </c>
      <c r="AI106" s="10" t="s">
        <v>5</v>
      </c>
    </row>
  </sheetData>
  <mergeCells count="42">
    <mergeCell ref="AI4:AI5"/>
    <mergeCell ref="D3:AI3"/>
    <mergeCell ref="B3:C3"/>
    <mergeCell ref="F4:F5"/>
    <mergeCell ref="H4:H5"/>
    <mergeCell ref="I4:I5"/>
    <mergeCell ref="K4:K5"/>
    <mergeCell ref="B4:B5"/>
    <mergeCell ref="C4:C5"/>
    <mergeCell ref="AG4:AG5"/>
    <mergeCell ref="AH4:AH5"/>
    <mergeCell ref="AC4:AC5"/>
    <mergeCell ref="D4:D5"/>
    <mergeCell ref="S4:S5"/>
    <mergeCell ref="T4:T5"/>
    <mergeCell ref="N4:N5"/>
    <mergeCell ref="A1:AH1"/>
    <mergeCell ref="AF4:AF5"/>
    <mergeCell ref="A7:AB7"/>
    <mergeCell ref="R4:R5"/>
    <mergeCell ref="A4:A5"/>
    <mergeCell ref="AA4:AB4"/>
    <mergeCell ref="U4:U5"/>
    <mergeCell ref="V4:V5"/>
    <mergeCell ref="W4:X4"/>
    <mergeCell ref="E4:E5"/>
    <mergeCell ref="O4:O5"/>
    <mergeCell ref="AE4:AE5"/>
    <mergeCell ref="B105:C105"/>
    <mergeCell ref="B106:C106"/>
    <mergeCell ref="B90:C90"/>
    <mergeCell ref="B91:C91"/>
    <mergeCell ref="AD4:AD5"/>
    <mergeCell ref="Y4:Y5"/>
    <mergeCell ref="Z4:Z5"/>
    <mergeCell ref="P4:P5"/>
    <mergeCell ref="Q4:Q5"/>
    <mergeCell ref="J4:J5"/>
    <mergeCell ref="G4:G5"/>
    <mergeCell ref="L4:L5"/>
    <mergeCell ref="M4:M5"/>
    <mergeCell ref="A92:AB92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РСТ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0052</dc:creator>
  <cp:lastModifiedBy>Наталья</cp:lastModifiedBy>
  <cp:lastPrinted>2022-02-18T06:31:16Z</cp:lastPrinted>
  <dcterms:created xsi:type="dcterms:W3CDTF">2014-04-04T12:13:29Z</dcterms:created>
  <dcterms:modified xsi:type="dcterms:W3CDTF">2022-02-21T08:54:20Z</dcterms:modified>
</cp:coreProperties>
</file>